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040" windowHeight="8775" activeTab="4"/>
  </bookViews>
  <sheets>
    <sheet name="PQP" sheetId="1" r:id="rId1"/>
    <sheet name="BDI" sheetId="2" r:id="rId2"/>
    <sheet name="RESUMO" sheetId="7" r:id="rId3"/>
    <sheet name="CPU" sheetId="4" r:id="rId4"/>
    <sheet name="CFF" sheetId="5" r:id="rId5"/>
    <sheet name="ES" sheetId="6" r:id="rId6"/>
  </sheets>
  <externalReferences>
    <externalReference r:id="rId7"/>
    <externalReference r:id="rId8"/>
    <externalReference r:id="rId9"/>
  </externalReferences>
  <definedNames>
    <definedName name="________pn20" hidden="1">{#N/A,#N/A,TRUE,"CAPA";#N/A,#N/A,TRUE,"S7-300";#N/A,#N/A,TRUE,"S7-400";#N/A,#N/A,TRUE,"ET200";#N/A,#N/A,TRUE,"C7";#N/A,#N/A,TRUE,"SW";#N/A,#N/A,TRUE,"PG"}</definedName>
    <definedName name="________wrn1" hidden="1">{#N/A,#N/A,TRUE,"CAPA";#N/A,#N/A,TRUE,"S7-300";#N/A,#N/A,TRUE,"S7-400";#N/A,#N/A,TRUE,"ET200";#N/A,#N/A,TRUE,"C7";#N/A,#N/A,TRUE,"SW";#N/A,#N/A,TRUE,"PG"}</definedName>
    <definedName name="________wrn3" hidden="1">{#N/A,#N/A,TRUE,"CAPA";#N/A,#N/A,TRUE,"S7-300";#N/A,#N/A,TRUE,"S7-400";#N/A,#N/A,TRUE,"ET200";#N/A,#N/A,TRUE,"C7";#N/A,#N/A,TRUE,"SW";#N/A,#N/A,TRUE,"PG"}</definedName>
    <definedName name="__123Graph_A" localSheetId="4" hidden="1">#REF!</definedName>
    <definedName name="__123Graph_A" localSheetId="3" hidden="1">#REF!</definedName>
    <definedName name="__123Graph_A" localSheetId="5" hidden="1">#REF!</definedName>
    <definedName name="__123Graph_A" localSheetId="2" hidden="1">#REF!</definedName>
    <definedName name="__123Graph_A" hidden="1">#REF!</definedName>
    <definedName name="__123Graph_B" localSheetId="4" hidden="1">#REF!</definedName>
    <definedName name="__123Graph_B" localSheetId="3" hidden="1">#REF!</definedName>
    <definedName name="__123Graph_B" localSheetId="5" hidden="1">#REF!</definedName>
    <definedName name="__123Graph_B" localSheetId="2" hidden="1">#REF!</definedName>
    <definedName name="__123Graph_B" hidden="1">#REF!</definedName>
    <definedName name="__123Graph_C" localSheetId="4" hidden="1">#REF!</definedName>
    <definedName name="__123Graph_C" localSheetId="3" hidden="1">#REF!</definedName>
    <definedName name="__123Graph_C" localSheetId="5" hidden="1">#REF!</definedName>
    <definedName name="__123Graph_C" localSheetId="2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4" hidden="1">#REF!</definedName>
    <definedName name="__123Graph_X" localSheetId="3" hidden="1">#REF!</definedName>
    <definedName name="__123Graph_X" localSheetId="5" hidden="1">#REF!</definedName>
    <definedName name="__123Graph_X" localSheetId="2" hidden="1">#REF!</definedName>
    <definedName name="__123Graph_X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2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1" localSheetId="2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Key2" localSheetId="2" hidden="1">#REF!</definedName>
    <definedName name="_Key2" hidden="1">#REF!</definedName>
    <definedName name="_MM" localSheetId="4" hidden="1">#REF!</definedName>
    <definedName name="_MM" localSheetId="3" hidden="1">#REF!</definedName>
    <definedName name="_MM" localSheetId="5" hidden="1">#REF!</definedName>
    <definedName name="_MM" localSheetId="2" hidden="1">#REF!</definedName>
    <definedName name="_MM" hidden="1">#REF!</definedName>
    <definedName name="_Order1" hidden="1">255</definedName>
    <definedName name="_Order2" hidden="1">255</definedName>
    <definedName name="_Sam" localSheetId="4" hidden="1">#REF!</definedName>
    <definedName name="_Sam" localSheetId="3" hidden="1">#REF!</definedName>
    <definedName name="_Sam" localSheetId="5" hidden="1">#REF!</definedName>
    <definedName name="_Sam" localSheetId="2" hidden="1">#REF!</definedName>
    <definedName name="_Sam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Sort" localSheetId="2" hidden="1">#REF!</definedName>
    <definedName name="_Sort" hidden="1">#REF!</definedName>
    <definedName name="ACRE" localSheetId="4" hidden="1">#REF!</definedName>
    <definedName name="ACRE" localSheetId="3" hidden="1">#REF!</definedName>
    <definedName name="ACRE" localSheetId="5" hidden="1">#REF!</definedName>
    <definedName name="ACRE" localSheetId="2" hidden="1">#REF!</definedName>
    <definedName name="ACRE" hidden="1">#REF!</definedName>
    <definedName name="ademir" hidden="1">{#N/A,#N/A,FALSE,"Cronograma";#N/A,#N/A,FALSE,"Cronogr. 2"}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cvrd" hidden="1">{#N/A,#N/A,TRUE,"CAPA";#N/A,#N/A,TRUE,"S7-300";#N/A,#N/A,TRUE,"S7-400";#N/A,#N/A,TRUE,"ET200";#N/A,#N/A,TRUE,"C7";#N/A,#N/A,TRUE,"SW";#N/A,#N/A,TRUE,"PG"}</definedName>
    <definedName name="DA" localSheetId="4" hidden="1">#REF!</definedName>
    <definedName name="DA" localSheetId="3" hidden="1">#REF!</definedName>
    <definedName name="DA" localSheetId="5" hidden="1">#REF!</definedName>
    <definedName name="DA" localSheetId="2" hidden="1">#REF!</definedName>
    <definedName name="DA" hidden="1">#REF!</definedName>
    <definedName name="def" localSheetId="4" hidden="1">#REF!</definedName>
    <definedName name="def" localSheetId="3" hidden="1">#REF!</definedName>
    <definedName name="def" localSheetId="5" hidden="1">#REF!</definedName>
    <definedName name="def" localSheetId="2" hidden="1">#REF!</definedName>
    <definedName name="def" hidden="1">#REF!</definedName>
    <definedName name="df" localSheetId="4" hidden="1">#REF!</definedName>
    <definedName name="df" localSheetId="3" hidden="1">#REF!</definedName>
    <definedName name="df" localSheetId="5" hidden="1">#REF!</definedName>
    <definedName name="df" localSheetId="2" hidden="1">#REF!</definedName>
    <definedName name="df" hidden="1">#REF!</definedName>
    <definedName name="DFGGBB" localSheetId="4" hidden="1">#REF!</definedName>
    <definedName name="DFGGBB" localSheetId="3" hidden="1">#REF!</definedName>
    <definedName name="DFGGBB" localSheetId="5" hidden="1">#REF!</definedName>
    <definedName name="DFGGBB" localSheetId="2" hidden="1">#REF!</definedName>
    <definedName name="DFGGBB" hidden="1">#REF!</definedName>
    <definedName name="er" localSheetId="4" hidden="1">[2]Poço!#REF!</definedName>
    <definedName name="er" localSheetId="3" hidden="1">[2]Poço!#REF!</definedName>
    <definedName name="er" localSheetId="5" hidden="1">[2]Poço!#REF!</definedName>
    <definedName name="er" localSheetId="2" hidden="1">[2]Poço!#REF!</definedName>
    <definedName name="er" hidden="1">[2]Poço!#REF!</definedName>
    <definedName name="FFF" localSheetId="4" hidden="1">#REF!</definedName>
    <definedName name="FFF" localSheetId="3" hidden="1">#REF!</definedName>
    <definedName name="FFF" localSheetId="5" hidden="1">#REF!</definedName>
    <definedName name="FFF" localSheetId="2" hidden="1">#REF!</definedName>
    <definedName name="FFF" hidden="1">#REF!</definedName>
    <definedName name="FFFFFFFFFF" localSheetId="4" hidden="1">#REF!</definedName>
    <definedName name="FFFFFFFFFF" localSheetId="3" hidden="1">#REF!</definedName>
    <definedName name="FFFFFFFFFF" localSheetId="5" hidden="1">#REF!</definedName>
    <definedName name="FFFFFFFFFF" localSheetId="2" hidden="1">#REF!</definedName>
    <definedName name="FFFFFFFFFF" hidden="1">#REF!</definedName>
    <definedName name="JR_PAGE_ANCHOR_0_1" localSheetId="4">#REF!</definedName>
    <definedName name="JR_PAGE_ANCHOR_0_1" localSheetId="3">#REF!</definedName>
    <definedName name="JR_PAGE_ANCHOR_0_1" localSheetId="5">#REF!</definedName>
    <definedName name="JR_PAGE_ANCHOR_0_1" localSheetId="2">#REF!</definedName>
    <definedName name="JR_PAGE_ANCHOR_0_1">#REF!</definedName>
    <definedName name="JR_PAGE_ANCHOR_1_1" localSheetId="4">[3]SINTÉTICO!#REF!</definedName>
    <definedName name="JR_PAGE_ANCHOR_1_1" localSheetId="3">[3]SINTÉTICO!#REF!</definedName>
    <definedName name="JR_PAGE_ANCHOR_1_1" localSheetId="5">[3]SINTÉTICO!#REF!</definedName>
    <definedName name="JR_PAGE_ANCHOR_1_1" localSheetId="2">[3]SINTÉTICO!#REF!</definedName>
    <definedName name="JR_PAGE_ANCHOR_1_1">[3]SINTÉTICO!#REF!</definedName>
    <definedName name="JR_PAGE_ANCHOR_10_1" localSheetId="4">#REF!</definedName>
    <definedName name="JR_PAGE_ANCHOR_10_1" localSheetId="3">#REF!</definedName>
    <definedName name="JR_PAGE_ANCHOR_10_1" localSheetId="5">#REF!</definedName>
    <definedName name="JR_PAGE_ANCHOR_10_1" localSheetId="2">#REF!</definedName>
    <definedName name="JR_PAGE_ANCHOR_10_1">#REF!</definedName>
    <definedName name="JR_PAGE_ANCHOR_2_1" localSheetId="4">[3]RESUMO!#REF!</definedName>
    <definedName name="JR_PAGE_ANCHOR_2_1" localSheetId="3">[3]RESUMO!#REF!</definedName>
    <definedName name="JR_PAGE_ANCHOR_2_1" localSheetId="5">[3]RESUMO!#REF!</definedName>
    <definedName name="JR_PAGE_ANCHOR_2_1" localSheetId="2">[3]RESUMO!#REF!</definedName>
    <definedName name="JR_PAGE_ANCHOR_2_1">[3]RESUMO!#REF!</definedName>
    <definedName name="JR_PAGE_ANCHOR_3_1" localSheetId="4">#REF!</definedName>
    <definedName name="JR_PAGE_ANCHOR_3_1" localSheetId="3">#REF!</definedName>
    <definedName name="JR_PAGE_ANCHOR_3_1" localSheetId="5">#REF!</definedName>
    <definedName name="JR_PAGE_ANCHOR_3_1" localSheetId="2">#REF!</definedName>
    <definedName name="JR_PAGE_ANCHOR_3_1">#REF!</definedName>
    <definedName name="JR_PAGE_ANCHOR_5_1" localSheetId="4">#REF!</definedName>
    <definedName name="JR_PAGE_ANCHOR_5_1" localSheetId="3">#REF!</definedName>
    <definedName name="JR_PAGE_ANCHOR_5_1" localSheetId="5">#REF!</definedName>
    <definedName name="JR_PAGE_ANCHOR_5_1" localSheetId="2">#REF!</definedName>
    <definedName name="JR_PAGE_ANCHOR_5_1">#REF!</definedName>
    <definedName name="JR_PAGE_ANCHOR_8_1" localSheetId="4">[3]CRONOGRAMA!#REF!</definedName>
    <definedName name="JR_PAGE_ANCHOR_8_1" localSheetId="3">[3]CRONOGRAMA!#REF!</definedName>
    <definedName name="JR_PAGE_ANCHOR_8_1" localSheetId="5">[3]CRONOGRAMA!#REF!</definedName>
    <definedName name="JR_PAGE_ANCHOR_8_1" localSheetId="2">[3]CRONOGRAMA!#REF!</definedName>
    <definedName name="JR_PAGE_ANCHOR_8_1">[3]CRONOGRAMA!#REF!</definedName>
    <definedName name="JR_PAGE_ANCHOR_9_1" localSheetId="4">#REF!</definedName>
    <definedName name="JR_PAGE_ANCHOR_9_1" localSheetId="3">#REF!</definedName>
    <definedName name="JR_PAGE_ANCHOR_9_1" localSheetId="5">#REF!</definedName>
    <definedName name="JR_PAGE_ANCHOR_9_1" localSheetId="2">#REF!</definedName>
    <definedName name="JR_PAGE_ANCHOR_9_1">#REF!</definedName>
    <definedName name="MMMM" localSheetId="4" hidden="1">[2]Poço!#REF!</definedName>
    <definedName name="MMMM" localSheetId="3" hidden="1">[2]Poço!#REF!</definedName>
    <definedName name="MMMM" localSheetId="5" hidden="1">[2]Poço!#REF!</definedName>
    <definedName name="MMMM" localSheetId="2" hidden="1">[2]Poço!#REF!</definedName>
    <definedName name="MMMM" hidden="1">[2]Poço!#REF!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4" hidden="1">#REF!</definedName>
    <definedName name="SINAPI_AC" localSheetId="3" hidden="1">#REF!</definedName>
    <definedName name="SINAPI_AC" localSheetId="5" hidden="1">#REF!</definedName>
    <definedName name="SINAPI_AC" localSheetId="2" hidden="1">#REF!</definedName>
    <definedName name="SINAPI_AC" hidden="1">#REF!</definedName>
    <definedName name="ss" hidden="1">{#N/A,#N/A,FALSE,"Cronograma";#N/A,#N/A,FALSE,"Cronogr. 2"}</definedName>
    <definedName name="tyuu" localSheetId="4" hidden="1">[2]Poço!#REF!</definedName>
    <definedName name="tyuu" localSheetId="3" hidden="1">[2]Poço!#REF!</definedName>
    <definedName name="tyuu" localSheetId="5" hidden="1">[2]Poço!#REF!</definedName>
    <definedName name="tyuu" localSheetId="2" hidden="1">[2]Poço!#REF!</definedName>
    <definedName name="tyuu" hidden="1">[2]Poço!#REF!</definedName>
    <definedName name="vale" hidden="1">{#N/A,#N/A,TRUE,"CAPA";#N/A,#N/A,TRUE,"S7-300";#N/A,#N/A,TRUE,"S7-400";#N/A,#N/A,TRUE,"ET200";#N/A,#N/A,TRUE,"C7";#N/A,#N/A,TRUE,"SW";#N/A,#N/A,TRUE,"PG"}</definedName>
    <definedName name="wrk" hidden="1">{#N/A,#N/A,TRUE,"CAPA";#N/A,#N/A,TRUE,"S7-300";#N/A,#N/A,TRUE,"S7-400";#N/A,#N/A,TRUE,"ET200";#N/A,#N/A,TRUE,"C7";#N/A,#N/A,TRUE,"SW";#N/A,#N/A,TRUE,"PG"}</definedName>
    <definedName name="wrn.Cronograma." hidden="1">{#N/A,#N/A,FALSE,"Cronograma";#N/A,#N/A,FALSE,"Cronogr. 2"}</definedName>
    <definedName name="wrn.CUSTOS._.INDIRETOS." hidden="1">{#N/A,#N/A,FALSE,"ServTéc.";#N/A,#N/A,FALSE,"ServPrel.";#N/A,#N/A,FALSE,"InsProv.";#N/A,#N/A,FALSE,"Administ.";#N/A,#N/A,FALSE,"DespGerais"}</definedName>
    <definedName name="wrn.GERAL." hidden="1">{#N/A,#N/A,FALSE,"ET-CAPA";#N/A,#N/A,FALSE,"ET-PAG1";#N/A,#N/A,FALSE,"ET-PAG2";#N/A,#N/A,FALSE,"ET-PAG3";#N/A,#N/A,FALSE,"ET-PAG4";#N/A,#N/A,FALSE,"ET-PAG5"}</definedName>
    <definedName name="wrn.GRÁFICOS." hidden="1">{#N/A,#N/A,FALSE,"Gráficos"}</definedName>
    <definedName name="wrn.Orçamento." hidden="1">{#N/A,#N/A,FALSE,"Planilha";#N/A,#N/A,FALSE,"Resumo";#N/A,#N/A,FALSE,"Fisico";#N/A,#N/A,FALSE,"Financeiro";#N/A,#N/A,FALSE,"Financeiro"}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RESUMO." hidden="1">{#N/A,#N/A,FALSE,"RESUMO"}</definedName>
    <definedName name="wrn.TUDO." hidden="1">{#N/A,#N/A,FALSE,"RESUMO";#N/A,#N/A,FALSE,"ServTéc.";#N/A,#N/A,FALSE,"ServPrel.";#N/A,#N/A,FALSE,"InsProv.";#N/A,#N/A,FALSE,"Administ.";#N/A,#N/A,FALSE,"DespGerais";#N/A,#N/A,FALSE,"Gráficos"}</definedName>
    <definedName name="wrn.XX." hidden="1">{#N/A,#N/A,TRUE,"CAPA";#N/A,#N/A,TRUE,"S7-300";#N/A,#N/A,TRUE,"S7-400";#N/A,#N/A,TRUE,"ET200";#N/A,#N/A,TRUE,"C7";#N/A,#N/A,TRUE,"SW";#N/A,#N/A,TRUE,"PG"}</definedName>
    <definedName name="wrn1.xx" hidden="1">{#N/A,#N/A,TRUE,"CAPA";#N/A,#N/A,TRUE,"S7-300";#N/A,#N/A,TRUE,"S7-400";#N/A,#N/A,TRUE,"ET200";#N/A,#N/A,TRUE,"C7";#N/A,#N/A,TRUE,"SW";#N/A,#N/A,TRUE,"PG"}</definedName>
    <definedName name="wrn2.xx" hidden="1">{#N/A,#N/A,TRUE,"CAPA";#N/A,#N/A,TRUE,"S7-300";#N/A,#N/A,TRUE,"S7-400";#N/A,#N/A,TRUE,"ET200";#N/A,#N/A,TRUE,"C7";#N/A,#N/A,TRUE,"SW";#N/A,#N/A,TRUE,"PG"}</definedName>
    <definedName name="WRN3.XX" hidden="1">{#N/A,#N/A,TRUE,"CAPA";#N/A,#N/A,TRUE,"S7-300";#N/A,#N/A,TRUE,"S7-400";#N/A,#N/A,TRUE,"ET200";#N/A,#N/A,TRUE,"C7";#N/A,#N/A,TRUE,"SW";#N/A,#N/A,TRUE,"PG"}</definedName>
    <definedName name="wrn45.xx" hidden="1">{#N/A,#N/A,TRUE,"CAPA";#N/A,#N/A,TRUE,"S7-300";#N/A,#N/A,TRUE,"S7-400";#N/A,#N/A,TRUE,"ET200";#N/A,#N/A,TRUE,"C7";#N/A,#N/A,TRUE,"SW";#N/A,#N/A,TRUE,"PG"}</definedName>
    <definedName name="wrn6.xx" hidden="1">{#N/A,#N/A,TRUE,"CAPA";#N/A,#N/A,TRUE,"S7-300";#N/A,#N/A,TRUE,"S7-400";#N/A,#N/A,TRUE,"ET200";#N/A,#N/A,TRUE,"C7";#N/A,#N/A,TRUE,"SW";#N/A,#N/A,TRUE,"PG"}</definedName>
    <definedName name="wrnb.xx" hidden="1">{#N/A,#N/A,TRUE,"CAPA";#N/A,#N/A,TRUE,"S7-300";#N/A,#N/A,TRUE,"S7-400";#N/A,#N/A,TRUE,"ET200";#N/A,#N/A,TRUE,"C7";#N/A,#N/A,TRUE,"SW";#N/A,#N/A,TRUE,"PG"}</definedName>
    <definedName name="wrnc" hidden="1">{#N/A,#N/A,TRUE,"CAPA";#N/A,#N/A,TRUE,"S7-300";#N/A,#N/A,TRUE,"S7-400";#N/A,#N/A,TRUE,"ET200";#N/A,#N/A,TRUE,"C7";#N/A,#N/A,TRUE,"SW";#N/A,#N/A,TRUE,"PG"}</definedName>
    <definedName name="wrng.xx" hidden="1">{#N/A,#N/A,TRUE,"CAPA";#N/A,#N/A,TRUE,"S7-300";#N/A,#N/A,TRUE,"S7-400";#N/A,#N/A,TRUE,"ET200";#N/A,#N/A,TRUE,"C7";#N/A,#N/A,TRUE,"SW";#N/A,#N/A,TRUE,"PG"}</definedName>
    <definedName name="wrnt" hidden="1">{#N/A,#N/A,TRUE,"CAPA";#N/A,#N/A,TRUE,"S7-300";#N/A,#N/A,TRUE,"S7-400";#N/A,#N/A,TRUE,"ET200";#N/A,#N/A,TRUE,"C7";#N/A,#N/A,TRUE,"SW";#N/A,#N/A,TRUE,"PG"}</definedName>
    <definedName name="xc.xx" hidden="1">{#N/A,#N/A,TRUE,"CAPA";#N/A,#N/A,TRUE,"S7-300";#N/A,#N/A,TRUE,"S7-400";#N/A,#N/A,TRUE,"ET200";#N/A,#N/A,TRUE,"C7";#N/A,#N/A,TRUE,"SW";#N/A,#N/A,TRUE,"PG"}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H13" i="4"/>
  <c r="E47" i="5"/>
  <c r="F47" i="5"/>
  <c r="H47" i="5"/>
  <c r="E44" i="5"/>
  <c r="H44" i="5"/>
  <c r="J44" i="5"/>
  <c r="E41" i="5"/>
  <c r="G41" i="5"/>
  <c r="H41" i="5"/>
  <c r="E45" i="5"/>
  <c r="F45" i="5"/>
  <c r="G45" i="5"/>
  <c r="G47" i="5" s="1"/>
  <c r="H45" i="5"/>
  <c r="I45" i="5"/>
  <c r="I47" i="5" s="1"/>
  <c r="J45" i="5"/>
  <c r="K45" i="5"/>
  <c r="L45" i="5"/>
  <c r="M45" i="5"/>
  <c r="N45" i="5"/>
  <c r="O45" i="5"/>
  <c r="E42" i="5"/>
  <c r="F42" i="5"/>
  <c r="F44" i="5" s="1"/>
  <c r="G42" i="5"/>
  <c r="G44" i="5" s="1"/>
  <c r="H42" i="5"/>
  <c r="I42" i="5"/>
  <c r="I44" i="5" s="1"/>
  <c r="J42" i="5"/>
  <c r="K42" i="5"/>
  <c r="K44" i="5" s="1"/>
  <c r="L42" i="5"/>
  <c r="M42" i="5"/>
  <c r="N42" i="5"/>
  <c r="O42" i="5"/>
  <c r="E39" i="5"/>
  <c r="F39" i="5"/>
  <c r="F41" i="5" s="1"/>
  <c r="G39" i="5"/>
  <c r="H39" i="5"/>
  <c r="I39" i="5"/>
  <c r="I41" i="5" s="1"/>
  <c r="J39" i="5"/>
  <c r="K39" i="5"/>
  <c r="L39" i="5"/>
  <c r="M39" i="5"/>
  <c r="N39" i="5"/>
  <c r="O39" i="5"/>
  <c r="I38" i="5"/>
  <c r="J38" i="5"/>
  <c r="K38" i="5"/>
  <c r="E36" i="5"/>
  <c r="E38" i="5" s="1"/>
  <c r="F36" i="5"/>
  <c r="F38" i="5" s="1"/>
  <c r="G36" i="5"/>
  <c r="G38" i="5" s="1"/>
  <c r="H36" i="5"/>
  <c r="H38" i="5" s="1"/>
  <c r="I36" i="5"/>
  <c r="J36" i="5"/>
  <c r="K36" i="5"/>
  <c r="L36" i="5"/>
  <c r="L38" i="5" s="1"/>
  <c r="M36" i="5"/>
  <c r="M38" i="5" s="1"/>
  <c r="N36" i="5"/>
  <c r="N38" i="5" s="1"/>
  <c r="O36" i="5"/>
  <c r="E35" i="5"/>
  <c r="H35" i="5"/>
  <c r="K35" i="5"/>
  <c r="L35" i="5"/>
  <c r="M35" i="5"/>
  <c r="E33" i="5"/>
  <c r="F33" i="5"/>
  <c r="F35" i="5" s="1"/>
  <c r="G33" i="5"/>
  <c r="G35" i="5" s="1"/>
  <c r="H33" i="5"/>
  <c r="I33" i="5"/>
  <c r="I35" i="5" s="1"/>
  <c r="J33" i="5"/>
  <c r="J35" i="5" s="1"/>
  <c r="K33" i="5"/>
  <c r="L33" i="5"/>
  <c r="M33" i="5"/>
  <c r="N33" i="5"/>
  <c r="N35" i="5" s="1"/>
  <c r="O33" i="5"/>
  <c r="D35" i="5"/>
  <c r="D45" i="5"/>
  <c r="D47" i="5" s="1"/>
  <c r="D42" i="5"/>
  <c r="D44" i="5" s="1"/>
  <c r="D39" i="5"/>
  <c r="D41" i="5" s="1"/>
  <c r="D36" i="5"/>
  <c r="D38" i="5" s="1"/>
  <c r="D33" i="5"/>
  <c r="H32" i="5"/>
  <c r="I32" i="5"/>
  <c r="J32" i="5"/>
  <c r="D32" i="5"/>
  <c r="E30" i="5"/>
  <c r="E32" i="5" s="1"/>
  <c r="F30" i="5"/>
  <c r="F32" i="5" s="1"/>
  <c r="G30" i="5"/>
  <c r="G32" i="5" s="1"/>
  <c r="H30" i="5"/>
  <c r="I30" i="5"/>
  <c r="J30" i="5"/>
  <c r="K30" i="5"/>
  <c r="K32" i="5" s="1"/>
  <c r="L30" i="5"/>
  <c r="L32" i="5" s="1"/>
  <c r="M30" i="5"/>
  <c r="M32" i="5" s="1"/>
  <c r="N30" i="5"/>
  <c r="N32" i="5" s="1"/>
  <c r="O30" i="5"/>
  <c r="D30" i="5"/>
  <c r="E27" i="5"/>
  <c r="F27" i="5"/>
  <c r="G27" i="5"/>
  <c r="H27" i="5"/>
  <c r="I27" i="5"/>
  <c r="J27" i="5"/>
  <c r="K27" i="5"/>
  <c r="L27" i="5"/>
  <c r="M27" i="5"/>
  <c r="N27" i="5"/>
  <c r="O27" i="5"/>
  <c r="D27" i="5"/>
  <c r="E24" i="5"/>
  <c r="E26" i="5" s="1"/>
  <c r="F24" i="5"/>
  <c r="G24" i="5"/>
  <c r="G26" i="5" s="1"/>
  <c r="H24" i="5"/>
  <c r="I24" i="5"/>
  <c r="J24" i="5"/>
  <c r="K24" i="5"/>
  <c r="K26" i="5" s="1"/>
  <c r="L24" i="5"/>
  <c r="L26" i="5" s="1"/>
  <c r="M24" i="5"/>
  <c r="M26" i="5" s="1"/>
  <c r="N24" i="5"/>
  <c r="O24" i="5"/>
  <c r="O26" i="5" s="1"/>
  <c r="D24" i="5"/>
  <c r="D26" i="5" s="1"/>
  <c r="E21" i="5"/>
  <c r="F21" i="5"/>
  <c r="F23" i="5" s="1"/>
  <c r="G21" i="5"/>
  <c r="H21" i="5"/>
  <c r="I21" i="5"/>
  <c r="I23" i="5" s="1"/>
  <c r="J21" i="5"/>
  <c r="K21" i="5"/>
  <c r="K23" i="5" s="1"/>
  <c r="L21" i="5"/>
  <c r="L23" i="5" s="1"/>
  <c r="M21" i="5"/>
  <c r="N21" i="5"/>
  <c r="N23" i="5" s="1"/>
  <c r="O21" i="5"/>
  <c r="D21" i="5"/>
  <c r="F18" i="5"/>
  <c r="F20" i="5" s="1"/>
  <c r="G18" i="5"/>
  <c r="H18" i="5"/>
  <c r="H20" i="5" s="1"/>
  <c r="H48" i="5" s="1"/>
  <c r="I18" i="5"/>
  <c r="J18" i="5"/>
  <c r="K18" i="5"/>
  <c r="K20" i="5" s="1"/>
  <c r="K48" i="5" s="1"/>
  <c r="L18" i="5"/>
  <c r="L20" i="5" s="1"/>
  <c r="M18" i="5"/>
  <c r="M20" i="5" s="1"/>
  <c r="N18" i="5"/>
  <c r="N20" i="5" s="1"/>
  <c r="O18" i="5"/>
  <c r="E18" i="5"/>
  <c r="E20" i="5" s="1"/>
  <c r="E48" i="5" s="1"/>
  <c r="D18" i="5"/>
  <c r="D20" i="5" s="1"/>
  <c r="E29" i="5"/>
  <c r="F29" i="5"/>
  <c r="G29" i="5"/>
  <c r="H29" i="5"/>
  <c r="I29" i="5"/>
  <c r="J29" i="5"/>
  <c r="K29" i="5"/>
  <c r="L29" i="5"/>
  <c r="M29" i="5"/>
  <c r="N29" i="5"/>
  <c r="F26" i="5"/>
  <c r="H26" i="5"/>
  <c r="I26" i="5"/>
  <c r="J26" i="5"/>
  <c r="N26" i="5"/>
  <c r="E23" i="5"/>
  <c r="G23" i="5"/>
  <c r="H23" i="5"/>
  <c r="J23" i="5"/>
  <c r="J48" i="5" s="1"/>
  <c r="M23" i="5"/>
  <c r="O23" i="5"/>
  <c r="G20" i="5"/>
  <c r="G48" i="5" s="1"/>
  <c r="I20" i="5"/>
  <c r="I48" i="5" s="1"/>
  <c r="J20" i="5"/>
  <c r="O20" i="5"/>
  <c r="O48" i="5" s="1"/>
  <c r="P14" i="5"/>
  <c r="P13" i="5"/>
  <c r="E14" i="6"/>
  <c r="E13" i="6"/>
  <c r="E14" i="7"/>
  <c r="E13" i="7"/>
  <c r="H14" i="2"/>
  <c r="H13" i="2"/>
  <c r="K50" i="5" l="1"/>
  <c r="H50" i="5"/>
  <c r="G50" i="5"/>
  <c r="E50" i="5"/>
  <c r="F48" i="5"/>
  <c r="I50" i="5"/>
  <c r="N48" i="5"/>
  <c r="M48" i="5"/>
  <c r="L48" i="5"/>
  <c r="O50" i="5"/>
  <c r="J50" i="5"/>
  <c r="D29" i="5"/>
  <c r="B13" i="5"/>
  <c r="B12" i="5"/>
  <c r="B11" i="5"/>
  <c r="B9" i="5"/>
  <c r="B13" i="4"/>
  <c r="B12" i="4"/>
  <c r="B11" i="4"/>
  <c r="B9" i="4"/>
  <c r="B13" i="6"/>
  <c r="B12" i="6"/>
  <c r="B11" i="6"/>
  <c r="B9" i="6"/>
  <c r="B13" i="7"/>
  <c r="B12" i="7"/>
  <c r="B11" i="7"/>
  <c r="B9" i="7"/>
  <c r="B13" i="2"/>
  <c r="B12" i="2"/>
  <c r="B11" i="2"/>
  <c r="B9" i="2"/>
  <c r="M50" i="5" l="1"/>
  <c r="N50" i="5"/>
  <c r="L50" i="5"/>
  <c r="F50" i="5"/>
  <c r="E27" i="7"/>
  <c r="D27" i="7"/>
  <c r="E56" i="6" l="1"/>
  <c r="D56" i="6"/>
  <c r="E51" i="6"/>
  <c r="D51" i="6"/>
  <c r="E43" i="6"/>
  <c r="D43" i="6"/>
  <c r="E30" i="6"/>
  <c r="D30" i="6"/>
  <c r="P48" i="5" l="1"/>
  <c r="I34" i="2"/>
  <c r="I36" i="2" s="1"/>
  <c r="I27" i="2"/>
  <c r="I21" i="2"/>
  <c r="P49" i="5" l="1"/>
  <c r="K49" i="5"/>
  <c r="I49" i="5"/>
  <c r="J49" i="5"/>
  <c r="H49" i="5"/>
  <c r="G49" i="5"/>
  <c r="O49" i="5"/>
  <c r="E49" i="5"/>
  <c r="M49" i="5"/>
  <c r="N49" i="5"/>
  <c r="F49" i="5"/>
  <c r="L49" i="5"/>
  <c r="D23" i="5"/>
  <c r="D48" i="5" s="1"/>
  <c r="D50" i="5" s="1"/>
  <c r="D49" i="5" l="1"/>
  <c r="D51" i="5" s="1"/>
  <c r="E51" i="5" s="1"/>
  <c r="F51" i="5" s="1"/>
  <c r="G51" i="5" s="1"/>
  <c r="H51" i="5" s="1"/>
  <c r="I51" i="5" s="1"/>
  <c r="J51" i="5" s="1"/>
  <c r="K51" i="5" s="1"/>
  <c r="L51" i="5" s="1"/>
  <c r="M51" i="5" s="1"/>
  <c r="N51" i="5" s="1"/>
  <c r="O51" i="5" s="1"/>
</calcChain>
</file>

<file path=xl/sharedStrings.xml><?xml version="1.0" encoding="utf-8"?>
<sst xmlns="http://schemas.openxmlformats.org/spreadsheetml/2006/main" count="7447" uniqueCount="1166">
  <si>
    <t>PREFEITURA MUNICIPAL DE ITUPIRANGA</t>
  </si>
  <si>
    <t>SECRETARIA MUNICIPAL DE INFRAESTRUTURA E ORDENAMENTO TERRITORIAL</t>
  </si>
  <si>
    <t>DEPARTAMENTO DE ENGENHARIA E CONVENIOS</t>
  </si>
  <si>
    <t xml:space="preserve">OBRA: </t>
  </si>
  <si>
    <t xml:space="preserve">LOCAL: </t>
  </si>
  <si>
    <t>ITUPIRANGA/PA</t>
  </si>
  <si>
    <t xml:space="preserve">TABELAS DE REFERENCIA: </t>
  </si>
  <si>
    <t>BDI:</t>
  </si>
  <si>
    <t>ENCARGOS SOCIAIS</t>
  </si>
  <si>
    <t>ITEM</t>
  </si>
  <si>
    <t>CÓDIGO</t>
  </si>
  <si>
    <t>FONTE</t>
  </si>
  <si>
    <t>DESCRIÇÃO</t>
  </si>
  <si>
    <t>UNIDADE</t>
  </si>
  <si>
    <t>QUANT.</t>
  </si>
  <si>
    <t>PREÇO TOTAL</t>
  </si>
  <si>
    <t>PESO (%)</t>
  </si>
  <si>
    <t xml:space="preserve"> 1 </t>
  </si>
  <si>
    <t>SERVIÇOS PRELIMINARES</t>
  </si>
  <si>
    <t xml:space="preserve"> 1.1 </t>
  </si>
  <si>
    <t>SEDOP</t>
  </si>
  <si>
    <t>m²</t>
  </si>
  <si>
    <t xml:space="preserve"> 1.2 </t>
  </si>
  <si>
    <t xml:space="preserve"> 1.3 </t>
  </si>
  <si>
    <t>SINAPI</t>
  </si>
  <si>
    <t>M</t>
  </si>
  <si>
    <t>UN</t>
  </si>
  <si>
    <t xml:space="preserve"> 3 </t>
  </si>
  <si>
    <t xml:space="preserve"> 3.1 </t>
  </si>
  <si>
    <t xml:space="preserve"> 030010 </t>
  </si>
  <si>
    <t>Escavação manual ate 1.50m de profundidade</t>
  </si>
  <si>
    <t>m³</t>
  </si>
  <si>
    <t xml:space="preserve"> 040283 </t>
  </si>
  <si>
    <t>Bloco em concreto armado p/ fundaçao (incl. forma)</t>
  </si>
  <si>
    <t xml:space="preserve"> 3.2 </t>
  </si>
  <si>
    <t xml:space="preserve"> 071360 </t>
  </si>
  <si>
    <t>Estrutura metálica p/ cobertura - (Incl. pintura anti-corrosiva)</t>
  </si>
  <si>
    <t>KG</t>
  </si>
  <si>
    <t xml:space="preserve"> 051172 </t>
  </si>
  <si>
    <t xml:space="preserve"> 4 </t>
  </si>
  <si>
    <t xml:space="preserve"> 4.1 </t>
  </si>
  <si>
    <t xml:space="preserve"> 4.2 </t>
  </si>
  <si>
    <t xml:space="preserve"> 4.3 </t>
  </si>
  <si>
    <t xml:space="preserve"> 4.4 </t>
  </si>
  <si>
    <t xml:space="preserve"> 4.5 </t>
  </si>
  <si>
    <t xml:space="preserve"> 4.6 </t>
  </si>
  <si>
    <t xml:space="preserve"> 5 </t>
  </si>
  <si>
    <t xml:space="preserve"> 5.1 </t>
  </si>
  <si>
    <t xml:space="preserve"> 5.2 </t>
  </si>
  <si>
    <t xml:space="preserve"> 5.3 </t>
  </si>
  <si>
    <t xml:space="preserve"> 5.4 </t>
  </si>
  <si>
    <t xml:space="preserve"> 6 </t>
  </si>
  <si>
    <t>PISOS E REVESTIMENTOS</t>
  </si>
  <si>
    <t xml:space="preserve"> 6.1 </t>
  </si>
  <si>
    <t xml:space="preserve"> 130584 </t>
  </si>
  <si>
    <t>Concreto c/ seixo e junta seca e=10cm</t>
  </si>
  <si>
    <t xml:space="preserve"> 6.2 </t>
  </si>
  <si>
    <t xml:space="preserve"> 87251 </t>
  </si>
  <si>
    <t>REVESTIMENTO CERÂMICO PARA PISO COM PLACAS TIPO ESMALTADA EXTRA DE DIMENSÕES 45X45 CM APLICADA EM AMBIENTES DE ÁREA MAIOR QUE 10 M2. AF_06/2014</t>
  </si>
  <si>
    <t xml:space="preserve"> 7 </t>
  </si>
  <si>
    <t xml:space="preserve"> 7.1 </t>
  </si>
  <si>
    <t xml:space="preserve"> 7.2 </t>
  </si>
  <si>
    <t xml:space="preserve"> 7.3 </t>
  </si>
  <si>
    <t xml:space="preserve"> 190224 </t>
  </si>
  <si>
    <t>Caixa de descarga plastica - externa</t>
  </si>
  <si>
    <t xml:space="preserve"> 7.4 </t>
  </si>
  <si>
    <t xml:space="preserve"> 7.5 </t>
  </si>
  <si>
    <t xml:space="preserve"> 8 </t>
  </si>
  <si>
    <t>INSTALAÇÕES ELETRICAS</t>
  </si>
  <si>
    <t xml:space="preserve"> 8.1 </t>
  </si>
  <si>
    <t xml:space="preserve"> 8.2 </t>
  </si>
  <si>
    <t xml:space="preserve"> 8.3 </t>
  </si>
  <si>
    <t xml:space="preserve"> 8.4 </t>
  </si>
  <si>
    <t>PT</t>
  </si>
  <si>
    <t>ORSE</t>
  </si>
  <si>
    <t>un</t>
  </si>
  <si>
    <t xml:space="preserve"> 170393 </t>
  </si>
  <si>
    <t>Disjuntor 3P - 63 a 100A - PADRÃO DIN</t>
  </si>
  <si>
    <t xml:space="preserve"> 9 </t>
  </si>
  <si>
    <t xml:space="preserve"> 9.1 </t>
  </si>
  <si>
    <t xml:space="preserve"> 9.2 </t>
  </si>
  <si>
    <t xml:space="preserve"> 10 </t>
  </si>
  <si>
    <t xml:space="preserve"> 10.1 </t>
  </si>
  <si>
    <t xml:space="preserve"> 130492 </t>
  </si>
  <si>
    <t>Calçada (incl.alicerce, baldrame e concreto c/ junta seca)</t>
  </si>
  <si>
    <t>PINTURA</t>
  </si>
  <si>
    <t xml:space="preserve"> 102217 </t>
  </si>
  <si>
    <t>PINTURA TINTA DE ACABAMENTO (PIGMENTADA) A ÓLEO EM MADEIRA, 2 DEMÃOS. AF_01/2021</t>
  </si>
  <si>
    <t>PLANILHA DE QUANTIDADES E PREÇOS</t>
  </si>
  <si>
    <t>TOTAL GERAL (R$)</t>
  </si>
  <si>
    <t xml:space="preserve"> TOTAL DO BDI (R$)</t>
  </si>
  <si>
    <t xml:space="preserve">    TOTAL SEM BDI (R$)</t>
  </si>
  <si>
    <t>PREÇO UNITÁRIO</t>
  </si>
  <si>
    <t>CUSTO UNITÁRIO</t>
  </si>
  <si>
    <t>_______________________________________________________________
Heins Alfred Loebens
CREA-PA 151816138-3</t>
  </si>
  <si>
    <t>BONIFICAÇÕES E DESPESAS INDIRETAS</t>
  </si>
  <si>
    <t>CODIGO</t>
  </si>
  <si>
    <t>%</t>
  </si>
  <si>
    <t>Benefício</t>
  </si>
  <si>
    <t>G + S</t>
  </si>
  <si>
    <t>Garantia/ Seguros</t>
  </si>
  <si>
    <t>L</t>
  </si>
  <si>
    <t>Lucro</t>
  </si>
  <si>
    <t>TOTAL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</si>
  <si>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</si>
  <si>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</si>
  <si>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</si>
  <si>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</si>
  <si>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</si>
  <si>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</si>
  <si>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</si>
  <si>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</si>
  <si>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</si>
  <si>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</si>
  <si>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</si>
  <si>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</si>
  <si>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CPRB</t>
  </si>
  <si>
    <t>FÓRMULA</t>
  </si>
  <si>
    <t>((1+(AC+R+S+G)*(1+1.02)*(1+L))/(1-I)-1</t>
  </si>
  <si>
    <t>Composição Auxiliar</t>
  </si>
  <si>
    <t xml:space="preserve"> 280026 </t>
  </si>
  <si>
    <t>SERVENTE COM ENCARGOS COMPLEMENTARES</t>
  </si>
  <si>
    <t/>
  </si>
  <si>
    <t>H</t>
  </si>
  <si>
    <t>CHOR - CUSTOS HORÁRIOS DE MÁQUINAS E EQUIPAMENTOS</t>
  </si>
  <si>
    <t>CHP</t>
  </si>
  <si>
    <t>MO sem LS =&gt;</t>
  </si>
  <si>
    <t>LS =&gt;</t>
  </si>
  <si>
    <t>MO com LS =&gt;</t>
  </si>
  <si>
    <t>Valor do BDI =&gt;</t>
  </si>
  <si>
    <t>Valor com BDI =&gt;</t>
  </si>
  <si>
    <t xml:space="preserve">Desonerado: </t>
  </si>
  <si>
    <t>Composição</t>
  </si>
  <si>
    <t>Descrição</t>
  </si>
  <si>
    <t xml:space="preserve"> 280013 </t>
  </si>
  <si>
    <t>CARPINTEIRO COM ENCARGOS COMPLEMENTARES</t>
  </si>
  <si>
    <t>Insumo</t>
  </si>
  <si>
    <t>Material</t>
  </si>
  <si>
    <t>Dz</t>
  </si>
  <si>
    <t xml:space="preserve"> D00084 </t>
  </si>
  <si>
    <t>Prego 1 1/2"x13</t>
  </si>
  <si>
    <t xml:space="preserve"> D00002 </t>
  </si>
  <si>
    <t>Massa de vedação</t>
  </si>
  <si>
    <t xml:space="preserve"> D00001 </t>
  </si>
  <si>
    <t>Parafuso fo go 5/16" c= 110mm</t>
  </si>
  <si>
    <t xml:space="preserve"> D00344 </t>
  </si>
  <si>
    <t>Arruela concava em PVC d=5/16"</t>
  </si>
  <si>
    <t>CHI</t>
  </si>
  <si>
    <t xml:space="preserve"> 88239 </t>
  </si>
  <si>
    <t>AJUDANTE DE CARPINTEIRO COM ENCARGOS COMPLEMENTARES</t>
  </si>
  <si>
    <t>SEDI - SERVIÇOS DIVERSOS</t>
  </si>
  <si>
    <t xml:space="preserve"> 88262 </t>
  </si>
  <si>
    <t>CARPINTEIRO DE FORMAS COM ENCARGOS COMPLEMENTARES</t>
  </si>
  <si>
    <t xml:space="preserve"> 050038 </t>
  </si>
  <si>
    <t>Armação p/ concreto</t>
  </si>
  <si>
    <t xml:space="preserve"> 050259 </t>
  </si>
  <si>
    <t>Concreto c/ seixo Fck= 20 MPA (incl. lançamento e adensamento)</t>
  </si>
  <si>
    <t xml:space="preserve"> 050037 </t>
  </si>
  <si>
    <t>Desforma</t>
  </si>
  <si>
    <t xml:space="preserve"> 050036 </t>
  </si>
  <si>
    <t>Forma  c/ madeira branca</t>
  </si>
  <si>
    <t>AJUDANTE ESPECIALIZADO COM ENCARGOS COMPLEMENTARES</t>
  </si>
  <si>
    <t xml:space="preserve"> 280025 </t>
  </si>
  <si>
    <t>SERRALHEIRO COM ENCARGOS COMPLEMENTARES</t>
  </si>
  <si>
    <t xml:space="preserve"> 280009 </t>
  </si>
  <si>
    <t>AUXILIAR DE SERRALHEIRO COM ENCARGOS COMPLEMENTARES</t>
  </si>
  <si>
    <t xml:space="preserve"> D00414 </t>
  </si>
  <si>
    <t>Perfil aço estrutural em "U"</t>
  </si>
  <si>
    <t xml:space="preserve"> D00482 </t>
  </si>
  <si>
    <t>Solda topo descendente chanfrada chapa/perfil/tubo aço conversor diesel</t>
  </si>
  <si>
    <t xml:space="preserve"> 050740 </t>
  </si>
  <si>
    <t>Concreto c/ seixo Fck= 25MPA (incl. lançamento e adensamento)</t>
  </si>
  <si>
    <t xml:space="preserve"> 050041 </t>
  </si>
  <si>
    <t>Formas para concreto em chapa de madeira compensada resinada e=15mm (REAP 1x)</t>
  </si>
  <si>
    <t xml:space="preserve"> 88309 </t>
  </si>
  <si>
    <t>PEDREIRO COM ENCARGOS COMPLEMENTARES</t>
  </si>
  <si>
    <t xml:space="preserve"> 88316 </t>
  </si>
  <si>
    <t>COBE - COBERTURA</t>
  </si>
  <si>
    <t xml:space="preserve"> 00004400 </t>
  </si>
  <si>
    <t>CAIBRO NAO APARELHADO,  *6 X 8* CM,  EM MACARANDUBA, ANGELIM OU EQUIVALENTE DA REGIAO -  BRUTA</t>
  </si>
  <si>
    <t xml:space="preserve"> 00021142 </t>
  </si>
  <si>
    <t>ESTRIBO COM PARAFUSO EM CHAPA DE FERRO FUNDIDO DE 2" X 3/16" X 35 CM, SECAO "U", PARA MADEIRAMENTO DE TELHADO</t>
  </si>
  <si>
    <t xml:space="preserve"> 00039027 </t>
  </si>
  <si>
    <t>PREGO DE ACO POLIDO COM CABECA 19  X 36 (3 1/4  X  9)</t>
  </si>
  <si>
    <t xml:space="preserve"> 00004415 </t>
  </si>
  <si>
    <t>SARRAFO NAO APARELHADO 2,5 X 5 CM, EM MACARANDUBA, ANGELIM OU EQUIVALENTE DA REGIAO -  BRUTA</t>
  </si>
  <si>
    <t xml:space="preserve"> 00006193 </t>
  </si>
  <si>
    <t>TABUA  NAO  APARELHADA  *2,5 X 20* CM, EM MACARANDUBA, ANGELIM OU EQUIVALENTE DA REGIAO - BRUTA</t>
  </si>
  <si>
    <t xml:space="preserve"> 00004425 </t>
  </si>
  <si>
    <t>VIGA NAO APARELHADA  *6 X 12* CM, EM MACARANDUBA, ANGELIM OU EQUIVALENTE DA REGIAO - BRUTA</t>
  </si>
  <si>
    <t xml:space="preserve"> 93282 </t>
  </si>
  <si>
    <t>GUINCHO ELÉTRICO DE COLUNA, CAPACIDADE 400 KG, COM MOTO FREIO, MOTOR TRIFÁSICO DE 1,25 CV - CHI DIURNO. AF_03/2016</t>
  </si>
  <si>
    <t xml:space="preserve"> 93281 </t>
  </si>
  <si>
    <t>GUINCHO ELÉTRICO DE COLUNA, CAPACIDADE 400 KG, COM MOTO FREIO, MOTOR TRIFÁSICO DE 1,25 CV - CHP DIURNO. AF_03/2016</t>
  </si>
  <si>
    <t xml:space="preserve"> 88323 </t>
  </si>
  <si>
    <t>TELHADISTA COM ENCARGOS COMPLEMENTARES</t>
  </si>
  <si>
    <t>CJ</t>
  </si>
  <si>
    <t xml:space="preserve"> 280028 </t>
  </si>
  <si>
    <t>Equipamento</t>
  </si>
  <si>
    <t xml:space="preserve"> 280023 </t>
  </si>
  <si>
    <t xml:space="preserve"> J00003 </t>
  </si>
  <si>
    <t>Cimento</t>
  </si>
  <si>
    <t>SC</t>
  </si>
  <si>
    <t xml:space="preserve"> J00005 </t>
  </si>
  <si>
    <t>Areia</t>
  </si>
  <si>
    <t xml:space="preserve"> J00007 </t>
  </si>
  <si>
    <t>Seixo lavado</t>
  </si>
  <si>
    <t xml:space="preserve"> D00012 </t>
  </si>
  <si>
    <t>Ripão em madeira de lei 2"x1" serr.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</si>
  <si>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</si>
  <si>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</si>
  <si>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</si>
  <si>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</si>
  <si>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00001287 </t>
  </si>
  <si>
    <t>PISO EM CERAMICA ESMALTADA EXTRA, PEI MAIOR OU IGUAL A 4, FORMATO MENOR OU IGUAL A 2025 CM2</t>
  </si>
  <si>
    <t xml:space="preserve"> 00034357 </t>
  </si>
  <si>
    <t>REJUNTE CIMENTICIO, QUALQUER COR</t>
  </si>
  <si>
    <t xml:space="preserve"> 00000536 </t>
  </si>
  <si>
    <t>REVESTIMENTO EM CERAMICA ESMALTADA EXTRA, PEI MENOR OU IGUAL A 3, FORMATO MENOR OU IGUAL A 2025 CM2</t>
  </si>
  <si>
    <t xml:space="preserve"> D00345 </t>
  </si>
  <si>
    <t>Argamassa AC-III</t>
  </si>
  <si>
    <t>INHI - INSTALAÇÕES HIDROS SANITÁRIAS</t>
  </si>
  <si>
    <t>ENCANADOR OU BOMBEIRO HIDRÁULICO COM ENCARGOS COMPLEMENTARES</t>
  </si>
  <si>
    <t>AUXILIAR DE ENCANADOR OU BOMBEIRO HIDRÁULICO COM ENCARGOS COMPLEMENTARES</t>
  </si>
  <si>
    <t xml:space="preserve"> 280016 </t>
  </si>
  <si>
    <t xml:space="preserve"> 280008 </t>
  </si>
  <si>
    <t xml:space="preserve"> D00222 </t>
  </si>
  <si>
    <t>Solução limpadora</t>
  </si>
  <si>
    <t xml:space="preserve"> D00223 </t>
  </si>
  <si>
    <t>Adesivo p/ PVC - 75g</t>
  </si>
  <si>
    <t>TB</t>
  </si>
  <si>
    <t xml:space="preserve"> H00055 </t>
  </si>
  <si>
    <t>Fita de vedacao</t>
  </si>
  <si>
    <t xml:space="preserve"> 280014 </t>
  </si>
  <si>
    <t>ELETRICISTA COM ENCARGOS COMPLEMENTARES</t>
  </si>
  <si>
    <t>Mão de Obra</t>
  </si>
  <si>
    <t xml:space="preserve"> H00044 </t>
  </si>
  <si>
    <t>Caixa de descarga plastica externa</t>
  </si>
  <si>
    <t xml:space="preserve"> H00045 </t>
  </si>
  <si>
    <t>Tubo de descarga em PVC - 40mm</t>
  </si>
  <si>
    <t xml:space="preserve"> H00046 </t>
  </si>
  <si>
    <t>Ligacao flexivel (engate) plastico</t>
  </si>
  <si>
    <t xml:space="preserve"> H00032 </t>
  </si>
  <si>
    <t>Sifao metalico de 1 1/2 "</t>
  </si>
  <si>
    <t xml:space="preserve"> H00028 </t>
  </si>
  <si>
    <t>Valv. p/ lavat./bide d = 1" - cromada</t>
  </si>
  <si>
    <t xml:space="preserve"> H00056 </t>
  </si>
  <si>
    <t>Torneira metalica p/ lavatorio de 1/2"</t>
  </si>
  <si>
    <t xml:space="preserve"> H00042 </t>
  </si>
  <si>
    <t>Parafuso niquelado para loucas sanitarias</t>
  </si>
  <si>
    <t xml:space="preserve"> 280004 </t>
  </si>
  <si>
    <t>AJUDANTE DE PEDREIRO COM ENCARGOS COMPLEMENTARES</t>
  </si>
  <si>
    <t>INEL - INSTALAÇÃO ELÉTRICA/ELETRIFICAÇÃO E ILUMINAÇÃO EXTERNA</t>
  </si>
  <si>
    <t xml:space="preserve"> 88247 </t>
  </si>
  <si>
    <t>AUXILIAR DE ELETRICISTA COM ENCARGOS COMPLEMENTARES</t>
  </si>
  <si>
    <t xml:space="preserve"> 88264 </t>
  </si>
  <si>
    <t xml:space="preserve"> 88310 </t>
  </si>
  <si>
    <t>PINTOR COM ENCARGOS COMPLEMENTARES</t>
  </si>
  <si>
    <t xml:space="preserve"> 00002436 </t>
  </si>
  <si>
    <t>ELETRICISTA (HORISTA)</t>
  </si>
  <si>
    <t xml:space="preserve"> 00004750 </t>
  </si>
  <si>
    <t>PEDREIRO (HORISTA)</t>
  </si>
  <si>
    <t xml:space="preserve"> 00006111 </t>
  </si>
  <si>
    <t>SERVENTE DE OBRAS</t>
  </si>
  <si>
    <t xml:space="preserve"> 280007 </t>
  </si>
  <si>
    <t xml:space="preserve"> E00134 </t>
  </si>
  <si>
    <t>Disjuntor 3P-63A a 100A - PADRÃO DIN</t>
  </si>
  <si>
    <t>ESQV - ESQUADRIAS/FERRAGENS/VIDROS</t>
  </si>
  <si>
    <t xml:space="preserve"> 100660 </t>
  </si>
  <si>
    <t>ALIZAR DE 5X1,5CM PARA PORTA FIXADO COM PREGOS, PADRÃO POPULAR - FORNECIMENTO E INSTALAÇÃO. AF_12/2019</t>
  </si>
  <si>
    <t xml:space="preserve"> 88261 </t>
  </si>
  <si>
    <t>CARPINTEIRO DE ESQUADRIA COM ENCARGOS COMPLEMENTARES</t>
  </si>
  <si>
    <t>ARMADOR COM ENCARGOS COMPLEMENTARES</t>
  </si>
  <si>
    <t xml:space="preserve"> 110142 </t>
  </si>
  <si>
    <t>Argamassa de cimento e areia 1:6</t>
  </si>
  <si>
    <t xml:space="preserve"> 020174 </t>
  </si>
  <si>
    <t>Retirada de entulho - manualmente (incluindo caixa coletora)</t>
  </si>
  <si>
    <t xml:space="preserve"> 060046 </t>
  </si>
  <si>
    <t>Alvenaria tijolo de barro a cutelo</t>
  </si>
  <si>
    <t xml:space="preserve"> 040025 </t>
  </si>
  <si>
    <t>Fundação corrida com seixo</t>
  </si>
  <si>
    <t xml:space="preserve"> 110143 </t>
  </si>
  <si>
    <t>Chapisco de cimento e areia no traço 1:3</t>
  </si>
  <si>
    <t xml:space="preserve"> 040026 </t>
  </si>
  <si>
    <t xml:space="preserve"> 00003767 </t>
  </si>
  <si>
    <t>LIXA EM FOLHA PARA PAREDE OU MADEIRA, NUMERO 120, COR VERMELHA</t>
  </si>
  <si>
    <t xml:space="preserve"> 00005318 </t>
  </si>
  <si>
    <t>DILUENTE AGUARRAS</t>
  </si>
  <si>
    <t xml:space="preserve"> 00043776 </t>
  </si>
  <si>
    <t>TINTA A OLEO BRILHANTE, PARA MADEIRAS E METAIS</t>
  </si>
  <si>
    <t xml:space="preserve"> 2 </t>
  </si>
  <si>
    <t xml:space="preserve"> 2.1 </t>
  </si>
  <si>
    <t>Item</t>
  </si>
  <si>
    <t>CRONOGRAMA FISICO-FINANCEIRO</t>
  </si>
  <si>
    <t>MESES</t>
  </si>
  <si>
    <t>TOTAL SIMPLES</t>
  </si>
  <si>
    <t>% SIMPLES</t>
  </si>
  <si>
    <t>TOTAL ACUMULDAO</t>
  </si>
  <si>
    <t>% ACUMULADO</t>
  </si>
  <si>
    <r>
      <rPr>
        <b/>
        <sz val="8"/>
        <rFont val="Arial"/>
        <family val="2"/>
      </rPr>
      <t xml:space="preserve">
</t>
    </r>
  </si>
  <si>
    <r>
      <rPr>
        <b/>
        <sz val="10"/>
        <rFont val="Arial"/>
        <family val="2"/>
      </rPr>
      <t>COD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</si>
  <si>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</si>
  <si>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HORA %</t>
    </r>
  </si>
  <si>
    <r>
      <rPr>
        <b/>
        <sz val="10"/>
        <rFont val="Arial"/>
        <family val="2"/>
      </rPr>
      <t>MES %</t>
    </r>
  </si>
  <si>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</si>
  <si>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</si>
  <si>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GRUPO A</t>
    </r>
  </si>
  <si>
    <r>
      <rPr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</si>
  <si>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</si>
  <si>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</si>
  <si>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</si>
  <si>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</si>
  <si>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</si>
  <si>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</si>
  <si>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</si>
  <si>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</si>
  <si>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</si>
  <si>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</si>
  <si>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</si>
  <si>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sz val="10"/>
        <rFont val="Arial"/>
        <family val="2"/>
      </rPr>
      <t>A7</t>
    </r>
  </si>
  <si>
    <r>
      <rPr>
        <sz val="10"/>
        <rFont val="Arial"/>
        <family val="2"/>
      </rPr>
      <t xml:space="preserve">Seguro Contra Acidentes de Trabalho </t>
    </r>
  </si>
  <si>
    <r>
      <rPr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</si>
  <si>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</si>
  <si>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sz val="10"/>
        <rFont val="Arial"/>
        <family val="2"/>
      </rPr>
      <t>A9</t>
    </r>
  </si>
  <si>
    <r>
      <rPr>
        <sz val="10"/>
        <rFont val="Arial"/>
        <family val="2"/>
      </rPr>
      <t>SECONCI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</si>
  <si>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</si>
  <si>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</si>
  <si>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GRUPO B</t>
    </r>
  </si>
  <si>
    <r>
      <rPr>
        <sz val="10"/>
        <rFont val="Arial"/>
        <family val="2"/>
      </rPr>
      <t>B1</t>
    </r>
  </si>
  <si>
    <r>
      <rPr>
        <sz val="10"/>
        <rFont val="Arial"/>
        <family val="2"/>
      </rPr>
      <t>Repouso Semanal Remunerado</t>
    </r>
  </si>
  <si>
    <r>
      <rPr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</si>
  <si>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</si>
  <si>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sz val="10"/>
        <rFont val="Arial"/>
        <family val="2"/>
      </rPr>
      <t>B3</t>
    </r>
  </si>
  <si>
    <r>
      <rPr>
        <sz val="10"/>
        <rFont val="Arial"/>
        <family val="2"/>
      </rPr>
      <t>Auxílio - Enfermidade</t>
    </r>
  </si>
  <si>
    <r>
      <rPr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</si>
  <si>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</si>
  <si>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</si>
  <si>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</si>
  <si>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</si>
  <si>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</si>
  <si>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sz val="10"/>
        <rFont val="Arial"/>
        <family val="2"/>
      </rPr>
      <t>B7</t>
    </r>
  </si>
  <si>
    <r>
      <rPr>
        <sz val="10"/>
        <rFont val="Arial"/>
        <family val="2"/>
      </rPr>
      <t>Dias de Chuvas</t>
    </r>
  </si>
  <si>
    <r>
      <rPr>
        <sz val="10"/>
        <rFont val="Arial"/>
        <family val="2"/>
      </rPr>
      <t>B8</t>
    </r>
  </si>
  <si>
    <r>
      <rPr>
        <sz val="10"/>
        <rFont val="Arial"/>
        <family val="2"/>
      </rPr>
      <t>Auxílio Acidente de Trabalho</t>
    </r>
  </si>
  <si>
    <r>
      <rPr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</si>
  <si>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</si>
  <si>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</si>
  <si>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</si>
  <si>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</si>
  <si>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GRUPO C</t>
    </r>
  </si>
  <si>
    <r>
      <rPr>
        <sz val="10"/>
        <rFont val="Arial"/>
        <family val="2"/>
      </rPr>
      <t>C1</t>
    </r>
  </si>
  <si>
    <r>
      <rPr>
        <sz val="10"/>
        <rFont val="Arial"/>
        <family val="2"/>
      </rPr>
      <t>Aviso Prévio Indenizado</t>
    </r>
  </si>
  <si>
    <r>
      <rPr>
        <sz val="10"/>
        <rFont val="Arial"/>
        <family val="2"/>
      </rPr>
      <t>C2</t>
    </r>
  </si>
  <si>
    <r>
      <rPr>
        <sz val="10"/>
        <rFont val="Arial"/>
        <family val="2"/>
      </rPr>
      <t>Aviso Prévio Trabalhado</t>
    </r>
  </si>
  <si>
    <r>
      <rPr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</si>
  <si>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</si>
  <si>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sz val="10"/>
        <rFont val="Arial"/>
        <family val="2"/>
      </rPr>
      <t>C4</t>
    </r>
  </si>
  <si>
    <r>
      <rPr>
        <sz val="10"/>
        <rFont val="Arial"/>
        <family val="2"/>
      </rPr>
      <t>Depósito Rescisão Sem Justa Causa</t>
    </r>
  </si>
  <si>
    <r>
      <rPr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</si>
  <si>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</si>
  <si>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</si>
  <si>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GRUPO D</t>
    </r>
  </si>
  <si>
    <r>
      <rPr>
        <sz val="10"/>
        <rFont val="Arial"/>
        <family val="2"/>
      </rPr>
      <t>D1</t>
    </r>
  </si>
  <si>
    <r>
      <rPr>
        <sz val="10"/>
        <rFont val="Arial"/>
        <family val="2"/>
      </rPr>
      <t xml:space="preserve">Reincidência de Grupo A sobre Grupo B </t>
    </r>
  </si>
  <si>
    <r>
      <rPr>
        <sz val="10"/>
        <rFont val="Arial"/>
        <family val="2"/>
      </rPr>
      <t>D2</t>
    </r>
  </si>
  <si>
    <r>
      <rPr>
        <sz val="10"/>
        <rFont val="Arial"/>
        <family val="2"/>
      </rPr>
      <t>Reincidência de Grupo A sobre Aviso Prévio Trabalhado e Reincidência do FGTS sobre Aviso Prévio Indenizado</t>
    </r>
  </si>
  <si>
    <r>
      <rPr>
        <b/>
        <sz val="10"/>
        <rFont val="Arial"/>
        <family val="2"/>
      </rPr>
      <t>A + B + C + D</t>
    </r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</si>
  <si>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</si>
  <si>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</si>
  <si>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</si>
  <si>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</si>
  <si>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</si>
  <si>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</si>
  <si>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</si>
  <si>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</si>
  <si>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</si>
  <si>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>RESUMO</t>
  </si>
  <si>
    <t xml:space="preserve"> 2.2 </t>
  </si>
  <si>
    <t xml:space="preserve"> 2.3 </t>
  </si>
  <si>
    <t xml:space="preserve"> 2.4 </t>
  </si>
  <si>
    <t xml:space="preserve"> 2.5 </t>
  </si>
  <si>
    <t xml:space="preserve"> 2.6 </t>
  </si>
  <si>
    <t xml:space="preserve"> 2.7 </t>
  </si>
  <si>
    <t xml:space="preserve"> 3.3 </t>
  </si>
  <si>
    <t xml:space="preserve"> 3.4 </t>
  </si>
  <si>
    <t xml:space="preserve"> 3.5 </t>
  </si>
  <si>
    <t xml:space="preserve"> 3.6 </t>
  </si>
  <si>
    <t xml:space="preserve"> 7.6 </t>
  </si>
  <si>
    <t xml:space="preserve"> 7.7 </t>
  </si>
  <si>
    <t xml:space="preserve"> 7.8 </t>
  </si>
  <si>
    <t xml:space="preserve"> 7.9 </t>
  </si>
  <si>
    <t xml:space="preserve"> 9.3 </t>
  </si>
  <si>
    <t xml:space="preserve"> 9.4 </t>
  </si>
  <si>
    <t xml:space="preserve"> 9.5 </t>
  </si>
  <si>
    <t xml:space="preserve"> 9.6 </t>
  </si>
  <si>
    <t xml:space="preserve"> 020307 </t>
  </si>
  <si>
    <t xml:space="preserve"> 020862 </t>
  </si>
  <si>
    <t xml:space="preserve"> 021524 </t>
  </si>
  <si>
    <t xml:space="preserve"> 020016 </t>
  </si>
  <si>
    <t xml:space="preserve"> 020020 </t>
  </si>
  <si>
    <t xml:space="preserve"> 020018 </t>
  </si>
  <si>
    <t xml:space="preserve"> 020677 </t>
  </si>
  <si>
    <t xml:space="preserve"> 080273 </t>
  </si>
  <si>
    <t xml:space="preserve"> 060045 </t>
  </si>
  <si>
    <t xml:space="preserve"> 94562 </t>
  </si>
  <si>
    <t xml:space="preserve"> 090071 </t>
  </si>
  <si>
    <t xml:space="preserve"> 030254 </t>
  </si>
  <si>
    <t xml:space="preserve"> 94219 </t>
  </si>
  <si>
    <t xml:space="preserve"> 190090 </t>
  </si>
  <si>
    <t xml:space="preserve"> 190375 </t>
  </si>
  <si>
    <t xml:space="preserve"> 150491 </t>
  </si>
  <si>
    <t>Retirada de telhas de barro</t>
  </si>
  <si>
    <t>Retirada de pilar de madeira</t>
  </si>
  <si>
    <t>Demolição de concreto armado c/ martelete</t>
  </si>
  <si>
    <t>Demolição manual de alvenaria de tijolo</t>
  </si>
  <si>
    <t>Demolição da estrutura em madeira da cobertura</t>
  </si>
  <si>
    <t>Demolição manual de concreto simples</t>
  </si>
  <si>
    <t>Reboco impermeabilizante</t>
  </si>
  <si>
    <t>Concreto armado FCK=25MPA com forma aparente - 1 reaproveitamento</t>
  </si>
  <si>
    <t>Alvenaria tijolo de barro a singelo</t>
  </si>
  <si>
    <t>JANELA DE AÇO DE CORRER COM 4 FOLHAS PARA VIDRO, COM BATENTE, FERRAGENS E PINTURA ANTICORROSIVA. EXCLUSIVE VIDROS, ALIZAR E CONTRAMARCO. FORNECIMENTO E INSTALAÇÃO. AF_12/2019</t>
  </si>
  <si>
    <t>Forro em lambri de PVC</t>
  </si>
  <si>
    <t>Grade de ferro 1/2" (incl. pint. anti-corrosiva)</t>
  </si>
  <si>
    <t>Reaterro compactado</t>
  </si>
  <si>
    <t>CUMEEIRA E ESPIGÃO PARA TELHA CERÂMICA EMBOÇADA COM ARGAMASSA TRAÇO 1:2:9 (CIMENTO, CAL E AREIA), PARA TELHADOS COM MAIS DE 2 ÁGUAS, INCLUSO TRANSPORTE VERTICAL. AF_07/2019</t>
  </si>
  <si>
    <t>Bacia sifonada de louça c/ assento</t>
  </si>
  <si>
    <t>Lavatorio de louça c/col.,torneira,sifao e valv.</t>
  </si>
  <si>
    <t>Esmalte sobre grade de ferro (superf. aparelhada)</t>
  </si>
  <si>
    <t>Código</t>
  </si>
  <si>
    <t>Banco</t>
  </si>
  <si>
    <t>Tipo</t>
  </si>
  <si>
    <t>Und</t>
  </si>
  <si>
    <t>Quant.</t>
  </si>
  <si>
    <t>Valor Unit</t>
  </si>
  <si>
    <t>Total</t>
  </si>
  <si>
    <t xml:space="preserve"> M00012 </t>
  </si>
  <si>
    <t>Martelete pneumático</t>
  </si>
  <si>
    <t xml:space="preserve"> M00011 </t>
  </si>
  <si>
    <t>Compressor de ar (80 a 85 HP)</t>
  </si>
  <si>
    <t xml:space="preserve"> D00453 </t>
  </si>
  <si>
    <t>Caixa Coletora</t>
  </si>
  <si>
    <t xml:space="preserve"> 280024 </t>
  </si>
  <si>
    <t>PISO - PISOS</t>
  </si>
  <si>
    <t xml:space="preserve"> D00080 </t>
  </si>
  <si>
    <t>Argamassa AC-I</t>
  </si>
  <si>
    <t xml:space="preserve"> D00079 </t>
  </si>
  <si>
    <t>Rejunte (p/ ceramica)</t>
  </si>
  <si>
    <t>REVE - REVESTIMENTO E TRATAMENTO DE SUPERFÍCIES</t>
  </si>
  <si>
    <t xml:space="preserve"> 280002 </t>
  </si>
  <si>
    <t xml:space="preserve"> 110764 </t>
  </si>
  <si>
    <t>Argamassa de cimento,areia e adit. plast. 1:6</t>
  </si>
  <si>
    <t xml:space="preserve"> I00001 </t>
  </si>
  <si>
    <t>Aditivo impermeabilizante de pega normal para argamassa e concreto</t>
  </si>
  <si>
    <t xml:space="preserve"> D00036 </t>
  </si>
  <si>
    <t>Tijolo de barro 14x19x9</t>
  </si>
  <si>
    <t xml:space="preserve"> 91287 </t>
  </si>
  <si>
    <t>BATENTE PARA PORTA DE MADEIRA, PADRÃO POPULAR - FORNECIMENTO E MONTAGEM. AF_12/2019</t>
  </si>
  <si>
    <t xml:space="preserve"> 88629 </t>
  </si>
  <si>
    <t>ARGAMASSA TRAÇO 1:3 (EM VOLUME DE CIMENTO E AREIA MÉDIA ÚMIDA), PREPARO MANUAL. AF_08/2019</t>
  </si>
  <si>
    <t xml:space="preserve"> 00020007 </t>
  </si>
  <si>
    <t>GUARNICAO / ALIZAR / VISTA LISA EM MADEIRA MACICA, PARA PORTA , E = *1* CM, L = *5* CM,  PINUS /EUCALIPTO / VIROLA OU EQUIVALENTE DA REGIAO</t>
  </si>
  <si>
    <t xml:space="preserve"> 00039026 </t>
  </si>
  <si>
    <t>PREGO DE ACO POLIDO SEM CABECA 15 X 15 (1 1/4 X 13)</t>
  </si>
  <si>
    <t xml:space="preserve"> 00011199 </t>
  </si>
  <si>
    <t>JANELA DE CORRER, ACO, BATENTE/REQUADRO DE 6 A 14 CM, COM DIVISAO HORIZ , PINT ANTICORROSIVA, SEM VIDRO, BANDEIRA COM BASCULA, 4 FLS, 120 X 150 CM (A X L)</t>
  </si>
  <si>
    <t>Esquadrias de Madeira</t>
  </si>
  <si>
    <t xml:space="preserve"> 00001213 </t>
  </si>
  <si>
    <t>CARPINTEIRO DE FORMAS (HORISTA)</t>
  </si>
  <si>
    <t xml:space="preserve"> A00024 </t>
  </si>
  <si>
    <t xml:space="preserve"> D00089 </t>
  </si>
  <si>
    <t>Grade de ferro 1/2"  (incl. pint. anti-corrosiva)</t>
  </si>
  <si>
    <t>PINT - PINTURAS</t>
  </si>
  <si>
    <t xml:space="preserve"> 87337 </t>
  </si>
  <si>
    <t>ARGAMASSA TRAÇO 1:2:9 (EM VOLUME DE CIMENTO, CAL E AREIA MÉDIA ÚMIDA) PARA EMBOÇO/MASSA ÚNICA/ASSENTAMENTO DE ALVENARIA DE VEDAÇÃO, PREPARO MECÂNICO COM MISTURADOR DE EIXO HORIZONTAL DE 300 KG. AF_08/2019</t>
  </si>
  <si>
    <t xml:space="preserve"> 00007181 </t>
  </si>
  <si>
    <t>CUMEEIRA PARA TELHA CERAMICA, COMPRIMENTO DE *41* CM, RENDIMENTO DE *3* TELHAS/M</t>
  </si>
  <si>
    <t xml:space="preserve"> H00024 </t>
  </si>
  <si>
    <t>Anel de borracha de 1"</t>
  </si>
  <si>
    <t xml:space="preserve"> H00025 </t>
  </si>
  <si>
    <t>Tubo de ligacao em PVC c/ canopla (LS)</t>
  </si>
  <si>
    <t xml:space="preserve"> H00021 </t>
  </si>
  <si>
    <t>Bacia sanitaria de louca</t>
  </si>
  <si>
    <t xml:space="preserve"> H00023 </t>
  </si>
  <si>
    <t>Bolsa plastica  (vaso sanitario)</t>
  </si>
  <si>
    <t xml:space="preserve"> H00022 </t>
  </si>
  <si>
    <t>Assento plastico</t>
  </si>
  <si>
    <t xml:space="preserve"> H00030 </t>
  </si>
  <si>
    <t>Lavatorio de louca com coluna</t>
  </si>
  <si>
    <t xml:space="preserve"> P00007 </t>
  </si>
  <si>
    <t>Lixa para parede</t>
  </si>
  <si>
    <t>GL</t>
  </si>
  <si>
    <t xml:space="preserve"> 00012295 </t>
  </si>
  <si>
    <t>SOQUETE DE BAQUELITE BASE E27, PARA LAMPADAS</t>
  </si>
  <si>
    <t xml:space="preserve"> 280020 </t>
  </si>
  <si>
    <t>MONTADOR COM ENCARGOS COMPLEMENTARES</t>
  </si>
  <si>
    <t xml:space="preserve"> 280003 </t>
  </si>
  <si>
    <t>AJUDANTE DE MONTADOR COM ENCARGOS COMPLEMENTARES</t>
  </si>
  <si>
    <t xml:space="preserve"> P00019 </t>
  </si>
  <si>
    <t>Tinta esmalte</t>
  </si>
  <si>
    <t xml:space="preserve"> P00027 </t>
  </si>
  <si>
    <t>Aguarraz</t>
  </si>
  <si>
    <t xml:space="preserve"> D00141 </t>
  </si>
  <si>
    <t>Lixa p/ ferro</t>
  </si>
  <si>
    <t>SINAPI  12/2022</t>
  </si>
  <si>
    <t>ORSE     11/2022</t>
  </si>
  <si>
    <t>Horista: 88,37%</t>
  </si>
  <si>
    <t>Mensalista: 48,18%</t>
  </si>
  <si>
    <t xml:space="preserve"> 1.4 </t>
  </si>
  <si>
    <t xml:space="preserve"> 1.5 </t>
  </si>
  <si>
    <t xml:space="preserve"> 1.6 </t>
  </si>
  <si>
    <t xml:space="preserve"> 020842 </t>
  </si>
  <si>
    <t>Retirada de calha em chapa galvanizada</t>
  </si>
  <si>
    <t xml:space="preserve"> 1.7 </t>
  </si>
  <si>
    <t xml:space="preserve"> 021528 </t>
  </si>
  <si>
    <t>Retirada de esquadria metálica</t>
  </si>
  <si>
    <t xml:space="preserve"> 1.8 </t>
  </si>
  <si>
    <t xml:space="preserve"> 021526 </t>
  </si>
  <si>
    <t>Retirada de louça sanitária</t>
  </si>
  <si>
    <t xml:space="preserve"> 1.9 </t>
  </si>
  <si>
    <t xml:space="preserve"> 1.10 </t>
  </si>
  <si>
    <t xml:space="preserve"> 020235 </t>
  </si>
  <si>
    <t>Retirada de piso ceramico, inclusive camada regularizadora</t>
  </si>
  <si>
    <t xml:space="preserve"> 1.11 </t>
  </si>
  <si>
    <t>FECHAMENTO E VEDAÇÃO</t>
  </si>
  <si>
    <t xml:space="preserve"> 020737 </t>
  </si>
  <si>
    <t>Apicoamento de reboco ou cimentado</t>
  </si>
  <si>
    <t xml:space="preserve"> 061354 </t>
  </si>
  <si>
    <t>Divisória em gesso acartonado e= 7cm</t>
  </si>
  <si>
    <t xml:space="preserve"> 140240 </t>
  </si>
  <si>
    <t>Forro em PVC 100mm entarugamento - metalico</t>
  </si>
  <si>
    <t xml:space="preserve"> 104457 </t>
  </si>
  <si>
    <t>REVESTIMENTO CERÂMICO PARA PAREDES INTERNAS COM PLACAS TIPO ESMALTADA EXTRA  DE DIMENSÕES 33X45 CM APLICADAS EM AMBIENTES DE ÁREA MENOR QUE 5 M² NA ALTURA INTEIRA DAS PAREDES. AF_06/2014</t>
  </si>
  <si>
    <t xml:space="preserve"> 130626 </t>
  </si>
  <si>
    <t>Piso de alta resistência e=8mm c/ resina incl. camada regularizadora</t>
  </si>
  <si>
    <t xml:space="preserve"> 120164 </t>
  </si>
  <si>
    <t>Rodape ceramico h=8cm</t>
  </si>
  <si>
    <t xml:space="preserve"> 3.7 </t>
  </si>
  <si>
    <t xml:space="preserve"> 120734 </t>
  </si>
  <si>
    <t>Soleira e peitoril - granito preto - e=2cm</t>
  </si>
  <si>
    <t>ESQUADRIA</t>
  </si>
  <si>
    <t xml:space="preserve"> 091512 </t>
  </si>
  <si>
    <t>Esquadria de correr em vidro temperado de 8mm</t>
  </si>
  <si>
    <t xml:space="preserve"> 100816 </t>
  </si>
  <si>
    <t>Fechadura para porta de banheiro</t>
  </si>
  <si>
    <t xml:space="preserve"> 100817 </t>
  </si>
  <si>
    <t>Fechadura para porta externa</t>
  </si>
  <si>
    <t xml:space="preserve"> 6103 </t>
  </si>
  <si>
    <t>JANELA BASCULANTE, ACO, COM BATENTE/REQUADRO, 60 X80 CM SEM VIDROS</t>
  </si>
  <si>
    <t xml:space="preserve"> 1883 </t>
  </si>
  <si>
    <t>Vidro fantasia canelado 4 mm - Rev 02_10/2021</t>
  </si>
  <si>
    <t xml:space="preserve"> 4.7 </t>
  </si>
  <si>
    <t xml:space="preserve"> 1756 </t>
  </si>
  <si>
    <t>Porta em madeira de lei, almofadada, 0.60 x 2.10 m, exclusive batentes e ferragens</t>
  </si>
  <si>
    <t xml:space="preserve"> 4.8 </t>
  </si>
  <si>
    <t xml:space="preserve"> 1757 </t>
  </si>
  <si>
    <t>Porta em madeira de lei, almofadada, 0.80 x 2.10 m - fornecimento</t>
  </si>
  <si>
    <t xml:space="preserve"> 4.9 </t>
  </si>
  <si>
    <t xml:space="preserve"> 4.10 </t>
  </si>
  <si>
    <t xml:space="preserve"> 4.11 </t>
  </si>
  <si>
    <t xml:space="preserve"> 4.12 </t>
  </si>
  <si>
    <t xml:space="preserve"> 91338 </t>
  </si>
  <si>
    <t>PORTA DE ALUMÍNIO DE ABRIR COM LAMBRI, COM GUARNIÇÃO, FIXAÇÃO COM PARAFUSOS - FORNECIMENTO E INSTALAÇÃO. AF_12/2019</t>
  </si>
  <si>
    <t xml:space="preserve"> 4.13 </t>
  </si>
  <si>
    <t xml:space="preserve"> 241470 </t>
  </si>
  <si>
    <t>Guarda-corpo em tubo de aço galvanizado 1 1/2"</t>
  </si>
  <si>
    <t xml:space="preserve"> 4.14 </t>
  </si>
  <si>
    <t xml:space="preserve"> 091517 </t>
  </si>
  <si>
    <t>Esquadria basculante em vidro temperado de 6mm</t>
  </si>
  <si>
    <t>COBERTURA</t>
  </si>
  <si>
    <t xml:space="preserve"> 070030 </t>
  </si>
  <si>
    <t>Cobertura - telha aluminio trapezoidal e= 0,5mm</t>
  </si>
  <si>
    <t xml:space="preserve"> 071466 </t>
  </si>
  <si>
    <t>Cumeeira em aço galvanizado</t>
  </si>
  <si>
    <t xml:space="preserve"> 070047 </t>
  </si>
  <si>
    <t>Cobertura - telha de fibrocimento e=6mm</t>
  </si>
  <si>
    <t xml:space="preserve"> 070058 </t>
  </si>
  <si>
    <t>Cobertura - telha plan</t>
  </si>
  <si>
    <t xml:space="preserve"> 5.5 </t>
  </si>
  <si>
    <t xml:space="preserve"> 071510 </t>
  </si>
  <si>
    <t>Cobertura -Telha termoacústica e=30mm chapa chapa com isolamento em poliuretano</t>
  </si>
  <si>
    <t xml:space="preserve"> 5.6 </t>
  </si>
  <si>
    <t xml:space="preserve"> 071363 </t>
  </si>
  <si>
    <t>Cobertura em policarbonato fumê - Incl. estr. metálica</t>
  </si>
  <si>
    <t xml:space="preserve"> 5.7 </t>
  </si>
  <si>
    <t xml:space="preserve"> 5.8 </t>
  </si>
  <si>
    <t xml:space="preserve"> 070195 </t>
  </si>
  <si>
    <t>Tesoura em mad. de lei p/ vao de  6.0m</t>
  </si>
  <si>
    <t xml:space="preserve"> 5.9 </t>
  </si>
  <si>
    <t xml:space="preserve"> 070194 </t>
  </si>
  <si>
    <t>Tesoura em mad. de lei p/ vao de  8.0m</t>
  </si>
  <si>
    <t xml:space="preserve"> 5.10 </t>
  </si>
  <si>
    <t xml:space="preserve"> 92549 </t>
  </si>
  <si>
    <t>FABRICAÇÃO E INSTALAÇÃO DE TESOURA INTEIRA EM MADEIRA NÃO APARELHADA, VÃO DE 7 M, PARA TELHA CERÂMICA OU DE CONCRETO, INCLUSO IÇAMENTO. AF_07/2019</t>
  </si>
  <si>
    <t xml:space="preserve"> 5.11 </t>
  </si>
  <si>
    <t xml:space="preserve"> 5.12 </t>
  </si>
  <si>
    <t xml:space="preserve"> 070308 </t>
  </si>
  <si>
    <t>Encaibramento e ripamento</t>
  </si>
  <si>
    <t xml:space="preserve"> 5.13 </t>
  </si>
  <si>
    <t xml:space="preserve"> 94231 </t>
  </si>
  <si>
    <t>RUFO EM CHAPA DE AÇO GALVANIZADO NÚMERO 24, CORTE DE 25 CM, INCLUSO TRANSPORTE VERTICAL. AF_07/2019</t>
  </si>
  <si>
    <t xml:space="preserve"> 5.14 </t>
  </si>
  <si>
    <t xml:space="preserve"> 94229 </t>
  </si>
  <si>
    <t>CALHA EM CHAPA DE AÇO GALVANIZADO NÚMERO 24, DESENVOLVIMENTO DE 100 CM, INCLUSO TRANSPORTE VERTICAL. AF_07/2019</t>
  </si>
  <si>
    <t xml:space="preserve"> 5.15 </t>
  </si>
  <si>
    <t xml:space="preserve"> 94228 </t>
  </si>
  <si>
    <t>CALHA EM CHAPA DE AÇO GALVANIZADO NÚMERO 24, DESENVOLVIMENTO DE 50 CM, INCLUSO TRANSPORTE VERTICAL. AF_07/2019</t>
  </si>
  <si>
    <t>INSTALAÇÕES HIDRO-SANITARIAS</t>
  </si>
  <si>
    <t xml:space="preserve"> 180299 </t>
  </si>
  <si>
    <t>Ponto de agua (incl. tubos e conexoes)</t>
  </si>
  <si>
    <t xml:space="preserve"> 180214 </t>
  </si>
  <si>
    <t>Ponto de esgoto (incl. tubos, conexoes,cx. e ralos)</t>
  </si>
  <si>
    <t xml:space="preserve"> 6.3 </t>
  </si>
  <si>
    <t xml:space="preserve"> 180845 </t>
  </si>
  <si>
    <t>Revisão de ponto de esgoto</t>
  </si>
  <si>
    <t xml:space="preserve"> 6.4 </t>
  </si>
  <si>
    <t xml:space="preserve"> 180844 </t>
  </si>
  <si>
    <t>Revisão de ponto de água</t>
  </si>
  <si>
    <t xml:space="preserve"> 6.5 </t>
  </si>
  <si>
    <t xml:space="preserve"> 6.6 </t>
  </si>
  <si>
    <t xml:space="preserve"> 190609 </t>
  </si>
  <si>
    <t>Bacia sifonada c/cx. descarga acoplada c/ assento</t>
  </si>
  <si>
    <t xml:space="preserve"> 6.7 </t>
  </si>
  <si>
    <t xml:space="preserve"> 6.8 </t>
  </si>
  <si>
    <t xml:space="preserve"> 6.9 </t>
  </si>
  <si>
    <t xml:space="preserve"> 86920 </t>
  </si>
  <si>
    <t>TANQUE DE LOUÇA BRANCA COM COLUNA, 30L OU EQUIVALENTE, INCLUSO SIFÃO FLEXÍVEL EM PVC, VÁLVULA PLÁSTICA E TORNEIRA DE METAL CROMADO PADRÃO POPULAR - FORNECIMENTO E INSTALAÇÃO. AF_01/2020</t>
  </si>
  <si>
    <t xml:space="preserve"> 6.10 </t>
  </si>
  <si>
    <t xml:space="preserve"> 190230 </t>
  </si>
  <si>
    <t>Torneira plastica de 1/2"</t>
  </si>
  <si>
    <t xml:space="preserve"> 6.11 </t>
  </si>
  <si>
    <t xml:space="preserve"> 191517 </t>
  </si>
  <si>
    <t>Torneira de metal cromada de 1/2" ou 3/4" p/ lavatório</t>
  </si>
  <si>
    <t xml:space="preserve"> 6.12 </t>
  </si>
  <si>
    <t xml:space="preserve"> 190852 </t>
  </si>
  <si>
    <t>Sifão PVC pia / lavatório - plástico</t>
  </si>
  <si>
    <t xml:space="preserve"> 6.13 </t>
  </si>
  <si>
    <t xml:space="preserve"> 190790 </t>
  </si>
  <si>
    <t>Engate plástico</t>
  </si>
  <si>
    <t xml:space="preserve"> 6.14 </t>
  </si>
  <si>
    <t xml:space="preserve"> 190085 </t>
  </si>
  <si>
    <t>Tanque de louça c/ torneira, sifao e valvula</t>
  </si>
  <si>
    <t xml:space="preserve"> 6.15 </t>
  </si>
  <si>
    <t xml:space="preserve"> 180107 </t>
  </si>
  <si>
    <t>Tubo em PVC - JS - 25mm (c/ rasgo na alvenaria)-LH</t>
  </si>
  <si>
    <t xml:space="preserve"> 6.16 </t>
  </si>
  <si>
    <t xml:space="preserve"> 180423 </t>
  </si>
  <si>
    <t>Tubo em PVC - JS - 50mm (c/ rasgo na alvenaria)-LH</t>
  </si>
  <si>
    <t xml:space="preserve"> 6.17 </t>
  </si>
  <si>
    <t xml:space="preserve"> 180106 </t>
  </si>
  <si>
    <t>Tubo em PVC - JS - 32mm (c/ rasgo na alvenaria)-LH</t>
  </si>
  <si>
    <t xml:space="preserve"> 6.18 </t>
  </si>
  <si>
    <t xml:space="preserve"> 180427 </t>
  </si>
  <si>
    <t>Joelho/Cotovelo 90º  PVC - JS - 25mm-LH</t>
  </si>
  <si>
    <t xml:space="preserve"> 6.19 </t>
  </si>
  <si>
    <t xml:space="preserve"> 180434 </t>
  </si>
  <si>
    <t>Tê em PVC - JS - 25mm-LH</t>
  </si>
  <si>
    <t xml:space="preserve"> 6.20 </t>
  </si>
  <si>
    <t xml:space="preserve"> 180430 </t>
  </si>
  <si>
    <t>Joelho/Cotovelo 90º  PVC - JS - 50mm-LH</t>
  </si>
  <si>
    <t xml:space="preserve"> 6.21 </t>
  </si>
  <si>
    <t xml:space="preserve"> 180437 </t>
  </si>
  <si>
    <t>Tê em PVC - JS - 50mm-LH</t>
  </si>
  <si>
    <t xml:space="preserve"> 6.22 </t>
  </si>
  <si>
    <t xml:space="preserve"> 180428 </t>
  </si>
  <si>
    <t>Joelho/Cotovelo 90º  PVC - JS - 32mm-LH</t>
  </si>
  <si>
    <t xml:space="preserve"> 6.23 </t>
  </si>
  <si>
    <t xml:space="preserve"> 180435 </t>
  </si>
  <si>
    <t>Tê em PVC - JS - 32mm-LH</t>
  </si>
  <si>
    <t xml:space="preserve"> 6.24 </t>
  </si>
  <si>
    <t xml:space="preserve"> 180220 </t>
  </si>
  <si>
    <t>Joelho/Cotovelo 90º PVC SRM - 25mm X 1/2" (LH)</t>
  </si>
  <si>
    <t xml:space="preserve"> 6.25 </t>
  </si>
  <si>
    <t xml:space="preserve"> 181402 </t>
  </si>
  <si>
    <t>Joelho/Cotovelo 90º PVC SRM - 25mm X 3/4" (LH)</t>
  </si>
  <si>
    <t xml:space="preserve"> 6.26 </t>
  </si>
  <si>
    <t xml:space="preserve"> 180441 </t>
  </si>
  <si>
    <t>Registro de gaveta c/ canopla -   3/4"</t>
  </si>
  <si>
    <t xml:space="preserve"> 6.27 </t>
  </si>
  <si>
    <t xml:space="preserve"> 180442 </t>
  </si>
  <si>
    <t>Registro de gaveta c/ canopla - 1 1/2"</t>
  </si>
  <si>
    <t xml:space="preserve"> 6.28 </t>
  </si>
  <si>
    <t xml:space="preserve"> 180444 </t>
  </si>
  <si>
    <t>Registro de gaveta c/ canopla -   1"</t>
  </si>
  <si>
    <t xml:space="preserve"> 6.29 </t>
  </si>
  <si>
    <t xml:space="preserve"> 190797 </t>
  </si>
  <si>
    <t>Porta papel higiênico - Polipropileno</t>
  </si>
  <si>
    <t xml:space="preserve"> 171491 </t>
  </si>
  <si>
    <t>Revisão de ponto de luz</t>
  </si>
  <si>
    <t xml:space="preserve"> 170081 </t>
  </si>
  <si>
    <t>Ponto de luz / força (c/tubul., cx. e fiaçao) ate 200W</t>
  </si>
  <si>
    <t xml:space="preserve"> 230846 </t>
  </si>
  <si>
    <t>Revisão de ponto de ar condicionado</t>
  </si>
  <si>
    <t xml:space="preserve"> 170701 </t>
  </si>
  <si>
    <t>Ponto de força (tubul., fiaçao e disjuntor) acima de 200W</t>
  </si>
  <si>
    <t xml:space="preserve"> 170339 </t>
  </si>
  <si>
    <t>Tomada 2P+T 10A (s/fiaçao)</t>
  </si>
  <si>
    <t xml:space="preserve"> 171523 </t>
  </si>
  <si>
    <t>Tomada 2P+T 20A (s/fiaçao)</t>
  </si>
  <si>
    <t xml:space="preserve"> 171522 </t>
  </si>
  <si>
    <t>Tomadas 2 (2P+T) 10A (s/fiação)</t>
  </si>
  <si>
    <t xml:space="preserve"> 170337 </t>
  </si>
  <si>
    <t>Interruptor 1 tecla+tomada (s/fiaçao)</t>
  </si>
  <si>
    <t xml:space="preserve"> 170332 </t>
  </si>
  <si>
    <t>Interruptor 1 tecla simples (s/fiaçao)</t>
  </si>
  <si>
    <t xml:space="preserve"> 7.10 </t>
  </si>
  <si>
    <t xml:space="preserve"> 170338 </t>
  </si>
  <si>
    <t>Interruptor 3 teclas simples (s/fiaçao)</t>
  </si>
  <si>
    <t xml:space="preserve"> 7.11 </t>
  </si>
  <si>
    <t xml:space="preserve"> 170334 </t>
  </si>
  <si>
    <t>Interruptor 2 teclas simples (s/fiaçao)</t>
  </si>
  <si>
    <t xml:space="preserve"> 7.12 </t>
  </si>
  <si>
    <t xml:space="preserve"> 170418 </t>
  </si>
  <si>
    <t>Cabo de cobre   2,5mm2 - 750 V</t>
  </si>
  <si>
    <t xml:space="preserve"> 7.13 </t>
  </si>
  <si>
    <t xml:space="preserve"> 170317 </t>
  </si>
  <si>
    <t>Cabo de cobre   4mm2 - 750 V</t>
  </si>
  <si>
    <t xml:space="preserve"> 7.14 </t>
  </si>
  <si>
    <t xml:space="preserve"> 170318 </t>
  </si>
  <si>
    <t>Cabo de cobre   6mm2 - 750 V</t>
  </si>
  <si>
    <t xml:space="preserve"> 7.15 </t>
  </si>
  <si>
    <t xml:space="preserve"> 170319 </t>
  </si>
  <si>
    <t>Cabo de cobre  10mm2 - 750 V</t>
  </si>
  <si>
    <t xml:space="preserve"> 7.16 </t>
  </si>
  <si>
    <t xml:space="preserve"> 170326 </t>
  </si>
  <si>
    <t>Disjuntor 1P - 6 a 32A - PADRÃO DIN</t>
  </si>
  <si>
    <t xml:space="preserve"> 7.17 </t>
  </si>
  <si>
    <t xml:space="preserve"> 170362 </t>
  </si>
  <si>
    <t>Disjuntor 2P - 6 a 32A - PADRÃO DIN</t>
  </si>
  <si>
    <t xml:space="preserve"> 7.18 </t>
  </si>
  <si>
    <t xml:space="preserve"> 170388 </t>
  </si>
  <si>
    <t>Disjuntor 3P - 10 a 50A - PADRÃO DIN</t>
  </si>
  <si>
    <t xml:space="preserve"> 7.19 </t>
  </si>
  <si>
    <t xml:space="preserve"> 7.20 </t>
  </si>
  <si>
    <t xml:space="preserve"> 103782 </t>
  </si>
  <si>
    <t>LUMINÁRIA TIPO PLAFON CIRCULAR, DE SOBREPOR, COM LED DE 12/13 W - FORNECIMENTO E INSTALAÇÃO. AF_03/2022</t>
  </si>
  <si>
    <t xml:space="preserve"> 7.21 </t>
  </si>
  <si>
    <t xml:space="preserve"> 171528 </t>
  </si>
  <si>
    <t>Lâmpada de Led Tubular 18W bivolt</t>
  </si>
  <si>
    <t xml:space="preserve"> 7.22 </t>
  </si>
  <si>
    <t xml:space="preserve"> 97610 </t>
  </si>
  <si>
    <t>LÂMPADA COMPACTA DE LED 10 W, BASE E27 - FORNECIMENTO E INSTALAÇÃO. AF_02/2020</t>
  </si>
  <si>
    <t xml:space="preserve"> 7.23 </t>
  </si>
  <si>
    <t xml:space="preserve"> 170073 </t>
  </si>
  <si>
    <t>Quadro de mediçao bifasico (c/ disjuntor)</t>
  </si>
  <si>
    <t xml:space="preserve"> 7.24 </t>
  </si>
  <si>
    <t xml:space="preserve"> 170615 </t>
  </si>
  <si>
    <t>Quadro de mediçao trifasico (c/ disjuntor)</t>
  </si>
  <si>
    <t xml:space="preserve"> 7.25 </t>
  </si>
  <si>
    <t xml:space="preserve"> 170886 </t>
  </si>
  <si>
    <t>Centro de distribuição p/ 10 disjuntores (s/ barramento)</t>
  </si>
  <si>
    <t xml:space="preserve"> 7.26 </t>
  </si>
  <si>
    <t xml:space="preserve"> 170386 </t>
  </si>
  <si>
    <t>Centro de distribuiçao p/ 32 disjuntores (c/ barramento)</t>
  </si>
  <si>
    <t xml:space="preserve"> 7.27 </t>
  </si>
  <si>
    <t xml:space="preserve"> 170889 </t>
  </si>
  <si>
    <t>Centro de distribuição p/ 36 disjuntores  (c/ barramento)</t>
  </si>
  <si>
    <t xml:space="preserve"> 7.28 </t>
  </si>
  <si>
    <t xml:space="preserve"> 170322 </t>
  </si>
  <si>
    <t>Centro de distribuiçao p/ 24 disjuntores (c/ barramento)</t>
  </si>
  <si>
    <t>ESTRUTURAS</t>
  </si>
  <si>
    <t xml:space="preserve"> 8.5 </t>
  </si>
  <si>
    <t xml:space="preserve"> 180520 </t>
  </si>
  <si>
    <t>Canaleta em concreto simples (0,40x0,30m)</t>
  </si>
  <si>
    <t xml:space="preserve"> 150286 </t>
  </si>
  <si>
    <t>Pintura s/ telha ceramica</t>
  </si>
  <si>
    <t xml:space="preserve"> 150741 </t>
  </si>
  <si>
    <t>Acrilica (sobre pintura antiga)</t>
  </si>
  <si>
    <t>Retirada de pintura (c/ escova de aço)</t>
  </si>
  <si>
    <t xml:space="preserve"> 151284 </t>
  </si>
  <si>
    <t>Acrílica semi-brilho c/ massa e selador - interna e externa</t>
  </si>
  <si>
    <t xml:space="preserve"> 150302 </t>
  </si>
  <si>
    <t>Esmalte s/ ferro (superf. lisa)</t>
  </si>
  <si>
    <t xml:space="preserve"> 9.7 </t>
  </si>
  <si>
    <t xml:space="preserve"> 88497 </t>
  </si>
  <si>
    <t>APLICAÇÃO E LIXAMENTO DE MASSA LÁTEX EM PAREDES, DUAS DEMÃOS. AF_06/2014</t>
  </si>
  <si>
    <t xml:space="preserve"> 9.8 </t>
  </si>
  <si>
    <t>MÃO DE OBRA</t>
  </si>
  <si>
    <t xml:space="preserve"> 10.2 </t>
  </si>
  <si>
    <t xml:space="preserve"> 10.3 </t>
  </si>
  <si>
    <t xml:space="preserve"> 10.4 </t>
  </si>
  <si>
    <t xml:space="preserve"> 88315 </t>
  </si>
  <si>
    <t xml:space="preserve"> 10.5 </t>
  </si>
  <si>
    <t xml:space="preserve"> 10.6 </t>
  </si>
  <si>
    <t xml:space="preserve"> 10.7 </t>
  </si>
  <si>
    <t xml:space="preserve"> 88245 </t>
  </si>
  <si>
    <t xml:space="preserve"> 10.8 </t>
  </si>
  <si>
    <t xml:space="preserve"> 10.9 </t>
  </si>
  <si>
    <t xml:space="preserve"> 10.10 </t>
  </si>
  <si>
    <t>Horista: 88,37%
Mensalista:  48,18%</t>
  </si>
  <si>
    <t>SEDOP  09/2022</t>
  </si>
  <si>
    <t xml:space="preserve"> 110248 </t>
  </si>
  <si>
    <t>Argamassa de cimento e areia no traço 1:3</t>
  </si>
  <si>
    <t xml:space="preserve"> D00431 </t>
  </si>
  <si>
    <t>Chapa St 1200x1800x12,5mm</t>
  </si>
  <si>
    <t>Pç</t>
  </si>
  <si>
    <t xml:space="preserve"> D00434 </t>
  </si>
  <si>
    <t>Fita p/ junta telada 50x45m</t>
  </si>
  <si>
    <t>Rl</t>
  </si>
  <si>
    <t xml:space="preserve"> D00436 </t>
  </si>
  <si>
    <t>Parafuso tn 3,5x25mm</t>
  </si>
  <si>
    <t xml:space="preserve"> D00438 </t>
  </si>
  <si>
    <t>Massa p/ junta max</t>
  </si>
  <si>
    <t xml:space="preserve"> D00437 </t>
  </si>
  <si>
    <t>Prego de aço 2,7x30</t>
  </si>
  <si>
    <t xml:space="preserve"> D00435 </t>
  </si>
  <si>
    <t>Perfil para teto RS F-47 3000mm</t>
  </si>
  <si>
    <t xml:space="preserve"> D00433 </t>
  </si>
  <si>
    <t>Fita p/ junta 50x150m</t>
  </si>
  <si>
    <t xml:space="preserve"> D00449 </t>
  </si>
  <si>
    <t>Montante M RS 70x35x3000mm</t>
  </si>
  <si>
    <t xml:space="preserve"> D00450 </t>
  </si>
  <si>
    <t>Guia R Rs 70x30x3000m</t>
  </si>
  <si>
    <t xml:space="preserve"> A00200 </t>
  </si>
  <si>
    <t>Entarugamento em metalon</t>
  </si>
  <si>
    <t>Baldrame em concreto</t>
  </si>
  <si>
    <t xml:space="preserve"> 270768 </t>
  </si>
  <si>
    <t>Resina p/ piso em korodur</t>
  </si>
  <si>
    <t xml:space="preserve"> M00009 </t>
  </si>
  <si>
    <t>Politriz</t>
  </si>
  <si>
    <t xml:space="preserve"> A00013 </t>
  </si>
  <si>
    <t>Granitina</t>
  </si>
  <si>
    <t xml:space="preserve"> D00135 </t>
  </si>
  <si>
    <t>Junta plástica p/ dilatação (2x0.02x0.003m)</t>
  </si>
  <si>
    <t xml:space="preserve"> A00007 </t>
  </si>
  <si>
    <t xml:space="preserve"> A00053 </t>
  </si>
  <si>
    <t>Granito p/ soleira/peitoril e=2cm</t>
  </si>
  <si>
    <t xml:space="preserve"> D00394 </t>
  </si>
  <si>
    <t>Vidro temperado incolor e=8mm</t>
  </si>
  <si>
    <t xml:space="preserve"> D00473 </t>
  </si>
  <si>
    <t>Ferragens para esquadria de correr</t>
  </si>
  <si>
    <t xml:space="preserve"> D00124 </t>
  </si>
  <si>
    <t>Fechadura p/ banheiro - livre-ocupado</t>
  </si>
  <si>
    <t xml:space="preserve"> D00131 </t>
  </si>
  <si>
    <t>Fechadura externa</t>
  </si>
  <si>
    <t xml:space="preserve"> 88626 </t>
  </si>
  <si>
    <t>ARGAMASSA TRAÇO 1:0,5:4,5 (EM VOLUME DE CIMENTO, CAL E AREIA MÉDIA ÚMIDA), PREPARO MECÂNICO COM BETONEIRA 400 L. AF_08/2019</t>
  </si>
  <si>
    <t xml:space="preserve"> 00000615 </t>
  </si>
  <si>
    <t>!EM PROCESSO DE DESATIVACAO! JANELA BASCULANTE, ACO, COM BATENTE/REQUADRO, 60 X 80 CM (SEM VIDROS)</t>
  </si>
  <si>
    <t>Vidros Tipo Fantasia</t>
  </si>
  <si>
    <t xml:space="preserve"> 2425 </t>
  </si>
  <si>
    <t>Vidro fantasia canelado 4mm m2</t>
  </si>
  <si>
    <t>Serviços</t>
  </si>
  <si>
    <t xml:space="preserve"> 1823 </t>
  </si>
  <si>
    <t>Porta em madeira de lei muiracatiara com almofadas - 60 x 210cm un</t>
  </si>
  <si>
    <t xml:space="preserve"> 1825 </t>
  </si>
  <si>
    <t>Porta em madeira de lei muiracatiara com almofadas - 80 x 210cm un</t>
  </si>
  <si>
    <t xml:space="preserve"> 00000184 </t>
  </si>
  <si>
    <t>BATENTE / PORTAL / ADUELA / MARCO EM MADEIRA MACICA COM REBAIXO, E = *3* CM, L = *14* CM, PARA PORTAS DE  GIRO DE *60 CM A 120* CM  X *210* CM, PINUS / EUCALIPTO / VIROLA OU EQUIVALENTE DA REGIAO (NAO INCLUI ALIZARES)</t>
  </si>
  <si>
    <t>JG</t>
  </si>
  <si>
    <t xml:space="preserve"> 00005066 </t>
  </si>
  <si>
    <t>PREGO DE ACO POLIDO COM CABECA 12 X 12</t>
  </si>
  <si>
    <t xml:space="preserve"> 00005075 </t>
  </si>
  <si>
    <t>PREGO DE ACO POLIDO COM CABECA 18 X 30 (2 3/4 X 10)</t>
  </si>
  <si>
    <t xml:space="preserve"> 00000142 </t>
  </si>
  <si>
    <t>SELANTE ELASTICO MONOCOMPONENTE A BASE DE POLIURETANO (PU) PARA JUNTAS DIVERSAS</t>
  </si>
  <si>
    <t>310ML</t>
  </si>
  <si>
    <t xml:space="preserve"> 00004914 </t>
  </si>
  <si>
    <t>PORTA DE ABRIR EM ALUMINIO COM LAMBRI HORIZONTAL/LAMINADA, ACABAMENTO ANODIZADO NATURAL, SEM GUARNICAO/ALIZAR/VISTA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</si>
  <si>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</si>
  <si>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</si>
  <si>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</si>
  <si>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</si>
  <si>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D00474 </t>
  </si>
  <si>
    <t>Tubo de aço galvanizado 1 1/2"</t>
  </si>
  <si>
    <t xml:space="preserve"> D00350 </t>
  </si>
  <si>
    <t>Vidro temperado incolor e= 6mm</t>
  </si>
  <si>
    <t xml:space="preserve"> D00484 </t>
  </si>
  <si>
    <t>Ferragens para esquadria basculante</t>
  </si>
  <si>
    <t xml:space="preserve"> D00200 </t>
  </si>
  <si>
    <t>Acessórios de fixação p/telha de alumínio</t>
  </si>
  <si>
    <t xml:space="preserve"> D00199 </t>
  </si>
  <si>
    <t>Telha de aluminio trapezoidal 1056E - e=0.5mm</t>
  </si>
  <si>
    <t xml:space="preserve"> D00410 </t>
  </si>
  <si>
    <t xml:space="preserve"> D00209 </t>
  </si>
  <si>
    <t>Gancho chato p/ telha fibrocimento</t>
  </si>
  <si>
    <t xml:space="preserve"> D00048 </t>
  </si>
  <si>
    <t>Telha brasilit ondulada (1.83x1.10m) e=6mm</t>
  </si>
  <si>
    <t xml:space="preserve"> D00210 </t>
  </si>
  <si>
    <t>Telha de barro - plan</t>
  </si>
  <si>
    <t xml:space="preserve"> D00416 </t>
  </si>
  <si>
    <t>Acessórios de fixação (telha termoacústica)</t>
  </si>
  <si>
    <t xml:space="preserve"> D00490 </t>
  </si>
  <si>
    <t>Telha termoacústica - chapa chapa</t>
  </si>
  <si>
    <t xml:space="preserve"> D00204 </t>
  </si>
  <si>
    <t>Cobertura - em policarbonato fumé (incl est metálica)-Instalada</t>
  </si>
  <si>
    <t xml:space="preserve"> D00191 </t>
  </si>
  <si>
    <t>Prego (preço médio)</t>
  </si>
  <si>
    <t xml:space="preserve"> D00181 </t>
  </si>
  <si>
    <t>Linha 3" x 3 1/2" ser.</t>
  </si>
  <si>
    <t xml:space="preserve"> D00179 </t>
  </si>
  <si>
    <t>Asna 3" x 3" ser.</t>
  </si>
  <si>
    <t xml:space="preserve"> D00180 </t>
  </si>
  <si>
    <t>Pendural 3" x 3" ser.</t>
  </si>
  <si>
    <t xml:space="preserve"> D00195 </t>
  </si>
  <si>
    <t>Parafuso 11/32" x 5"</t>
  </si>
  <si>
    <t xml:space="preserve"> D00194 </t>
  </si>
  <si>
    <t>Estribo 3/4" x 1/8" x 50cm</t>
  </si>
  <si>
    <t xml:space="preserve"> D00178 </t>
  </si>
  <si>
    <t>Perna 3" x 4 1/2" ser.</t>
  </si>
  <si>
    <t xml:space="preserve"> D00182 </t>
  </si>
  <si>
    <t>Perna 3" x 6" ser.</t>
  </si>
  <si>
    <t xml:space="preserve"> D00196 </t>
  </si>
  <si>
    <t>Parafuso 5/16" x 5"</t>
  </si>
  <si>
    <t xml:space="preserve"> D00184 </t>
  </si>
  <si>
    <t>Linha 3" x 4" ser.</t>
  </si>
  <si>
    <t xml:space="preserve"> D00193 </t>
  </si>
  <si>
    <t>Estribo 1 3/16" x 1/4" x 70cm</t>
  </si>
  <si>
    <t xml:space="preserve"> D00183 </t>
  </si>
  <si>
    <t>Asna 3" x 3 1/2" ser.</t>
  </si>
  <si>
    <t xml:space="preserve"> 92260 </t>
  </si>
  <si>
    <t>INSTALAÇÃO DE TESOURA (INTEIRA OU MEIA), BIAPOIADA, EM MADEIRA NÃO APARELHADA, PARA VÃOS MAIORES OU IGUAIS A 6,0 M E MENORES QUE 8,0 M, INCLUSO IÇAMENTO. AF_07/2019</t>
  </si>
  <si>
    <t xml:space="preserve"> D00010 </t>
  </si>
  <si>
    <t>Pernamanca 3"x2" 4 m ser - mad. forte</t>
  </si>
  <si>
    <t xml:space="preserve"> D00083 </t>
  </si>
  <si>
    <t>Prego 3"x9</t>
  </si>
  <si>
    <t xml:space="preserve"> D00013 </t>
  </si>
  <si>
    <t>Ripa 2 1/2"x1/2" 4 m apar.</t>
  </si>
  <si>
    <t xml:space="preserve"> 00005061 </t>
  </si>
  <si>
    <t>PREGO DE ACO POLIDO COM CABECA 18 X 27 (2 1/2 X 10)</t>
  </si>
  <si>
    <t xml:space="preserve"> 00005104 </t>
  </si>
  <si>
    <t>REBITE DE ALUMINIO VAZADO DE REPUXO, 3,2 X 8 MM (1KG = 1025 UNIDADES)</t>
  </si>
  <si>
    <t xml:space="preserve"> 00013388 </t>
  </si>
  <si>
    <t>SOLDA EM BARRA DE ESTANHO-CHUMBO 50/50</t>
  </si>
  <si>
    <t xml:space="preserve"> 00040873 </t>
  </si>
  <si>
    <t>RUFO INTERNO/EXTERNO DE CHAPA DE ACO GALVANIZADA NUM 24, CORTE 25 CM</t>
  </si>
  <si>
    <t xml:space="preserve"> 00040784 </t>
  </si>
  <si>
    <t>CALHA QUADRADA DE CHAPA DE ACO GALVANIZADA NUM 24, CORTE 100 CM</t>
  </si>
  <si>
    <t xml:space="preserve"> 00040783 </t>
  </si>
  <si>
    <t>CALHA QUADRADA DE CHAPA DE ACO GALVANIZADA NUM 24, CORTE 50 CM</t>
  </si>
  <si>
    <t xml:space="preserve"> H00080 </t>
  </si>
  <si>
    <t>Cotovelo em PVC 3/4" x 3/4" (LH)</t>
  </si>
  <si>
    <t xml:space="preserve"> H00078 </t>
  </si>
  <si>
    <t>Tubo em PVC 3/4" (LH)</t>
  </si>
  <si>
    <t xml:space="preserve"> H00075 </t>
  </si>
  <si>
    <t>Adaptador curto em PVC 1 1/2"  (LH)</t>
  </si>
  <si>
    <t xml:space="preserve"> H00074 </t>
  </si>
  <si>
    <t>Tubo em PVC 1 1/2" (LH)</t>
  </si>
  <si>
    <t xml:space="preserve"> H00082 </t>
  </si>
  <si>
    <t>Adaptador curto em PVC 3/4" (LH)</t>
  </si>
  <si>
    <t xml:space="preserve"> H00079 </t>
  </si>
  <si>
    <t>Te em PVC 3/4" x 3/4" (LH)</t>
  </si>
  <si>
    <t xml:space="preserve"> H00088 </t>
  </si>
  <si>
    <t>Joelho/Cotovelo 90º  em PVC - JS - 40mm-LH</t>
  </si>
  <si>
    <t xml:space="preserve"> H00008 </t>
  </si>
  <si>
    <t>Caixa sifonada de PVC c/ grelha - 100x100x50mm</t>
  </si>
  <si>
    <t xml:space="preserve"> H00089 </t>
  </si>
  <si>
    <t>Te longo em PVC - JS - 100x75mm (LS)</t>
  </si>
  <si>
    <t xml:space="preserve"> H00003 </t>
  </si>
  <si>
    <t>Tubo em PVC - 50mm (LS)</t>
  </si>
  <si>
    <t xml:space="preserve"> H00085 </t>
  </si>
  <si>
    <t>Curva 45 em PVC - JS - 75mm (LH)</t>
  </si>
  <si>
    <t xml:space="preserve"> H00004 </t>
  </si>
  <si>
    <t>Tubo em PVC - 40mm (LS)</t>
  </si>
  <si>
    <t xml:space="preserve"> H00084 </t>
  </si>
  <si>
    <t>Junção simples inv.45 em PVC - JS - 75x75mm (LS)</t>
  </si>
  <si>
    <t xml:space="preserve"> H00086 </t>
  </si>
  <si>
    <t>Ralo PVC c/ saída 100x53x40mm</t>
  </si>
  <si>
    <t xml:space="preserve"> H00263 </t>
  </si>
  <si>
    <t>Bacia sifonada c/ cx. descarga acoplada</t>
  </si>
  <si>
    <t xml:space="preserve"> 86872 </t>
  </si>
  <si>
    <t>TANQUE DE LOUÇA BRANCA COM COLUNA, 30L OU EQUIVALENTE - FORNECIMENTO E INSTALAÇÃO. AF_01/2020</t>
  </si>
  <si>
    <t xml:space="preserve"> 86879 </t>
  </si>
  <si>
    <t>VÁLVULA EM PLÁSTICO 1 PARA PIA, TANQUE OU LAVATÓRIO, COM OU SEM LADRÃO - FORNECIMENTO E INSTALAÇÃO. AF_01/2020</t>
  </si>
  <si>
    <t xml:space="preserve"> 86883 </t>
  </si>
  <si>
    <t>SIFÃO DO TIPO FLEXÍVEL EM PVC 1  X 1.1/2  - FORNECIMENTO E INSTALAÇÃO. AF_01/2020</t>
  </si>
  <si>
    <t xml:space="preserve"> 86913 </t>
  </si>
  <si>
    <t>TORNEIRA CROMADA 1/2 OU 3/4 PARA TANQUE, PADRÃO POPULAR - FORNECIMENTO E INSTALAÇÃO. AF_01/2020</t>
  </si>
  <si>
    <t xml:space="preserve"> H00049 </t>
  </si>
  <si>
    <t>Torneira p/jardim em PVC de 1/2"</t>
  </si>
  <si>
    <t xml:space="preserve"> H00438 </t>
  </si>
  <si>
    <t xml:space="preserve"> H00040 </t>
  </si>
  <si>
    <t>Sifao plastico de 2"</t>
  </si>
  <si>
    <t xml:space="preserve"> H00041 </t>
  </si>
  <si>
    <t>Tanque de louca</t>
  </si>
  <si>
    <t xml:space="preserve"> H00039 </t>
  </si>
  <si>
    <t>Valv. p/ tanque d =  2" - plastico</t>
  </si>
  <si>
    <t xml:space="preserve"> H00014 </t>
  </si>
  <si>
    <t>Torneira de tanque/pia cromada de 1/2"</t>
  </si>
  <si>
    <t xml:space="preserve"> H00006 </t>
  </si>
  <si>
    <t>Tubo em PVC - JS - 25mm (LH)</t>
  </si>
  <si>
    <t xml:space="preserve"> H00157 </t>
  </si>
  <si>
    <t>Tubo em PVC - JS - 50mm (LH)</t>
  </si>
  <si>
    <t xml:space="preserve"> H00005 </t>
  </si>
  <si>
    <t>Tubo em PVC - JS - 32mm (LH)</t>
  </si>
  <si>
    <t xml:space="preserve"> H00093 </t>
  </si>
  <si>
    <t>Joelho/Cotovelo 90º  em PVC - JS - 25mm-LH</t>
  </si>
  <si>
    <t xml:space="preserve"> H00116 </t>
  </si>
  <si>
    <t>Te em PVC - JS - 25mm (LH)</t>
  </si>
  <si>
    <t xml:space="preserve"> H00096 </t>
  </si>
  <si>
    <t>Joelho/Cotovelo 90º  em PVC - JS - 50mm-LH</t>
  </si>
  <si>
    <t xml:space="preserve"> H00119 </t>
  </si>
  <si>
    <t>Te em PVC - JS - 50mm (LH)</t>
  </si>
  <si>
    <t xml:space="preserve"> H00094 </t>
  </si>
  <si>
    <t>Joelho/Cotovelo 90º  em PVC - JS - 32mm-LH</t>
  </si>
  <si>
    <t xml:space="preserve"> H00117 </t>
  </si>
  <si>
    <t>Te em PVC - JS - 32mm (LH)</t>
  </si>
  <si>
    <t xml:space="preserve"> H00348 </t>
  </si>
  <si>
    <t xml:space="preserve"> H00400 </t>
  </si>
  <si>
    <t xml:space="preserve"> H00238 </t>
  </si>
  <si>
    <t>Registro de gaveta c/ canopla 3/4"</t>
  </si>
  <si>
    <t xml:space="preserve"> H00239 </t>
  </si>
  <si>
    <t>Registro de gaveta c/ canopla 1 1/2"</t>
  </si>
  <si>
    <t xml:space="preserve"> H00164 </t>
  </si>
  <si>
    <t>Registro de gaveta c/ canopla 1"</t>
  </si>
  <si>
    <t xml:space="preserve"> H00372 </t>
  </si>
  <si>
    <t>Porta papel higiênico - polipropileno</t>
  </si>
  <si>
    <t xml:space="preserve"> E00020 </t>
  </si>
  <si>
    <t>Fita isolante</t>
  </si>
  <si>
    <t xml:space="preserve"> E00034 </t>
  </si>
  <si>
    <t>Arruela de 1/2"</t>
  </si>
  <si>
    <t xml:space="preserve"> E00033 </t>
  </si>
  <si>
    <t>Bucha de 1/2"</t>
  </si>
  <si>
    <t xml:space="preserve"> E00019 </t>
  </si>
  <si>
    <t>Caixa de derivação 4"x2"- Plástica</t>
  </si>
  <si>
    <t xml:space="preserve"> E00008 </t>
  </si>
  <si>
    <t>Cabo de cobre 2,5mm2  -750V</t>
  </si>
  <si>
    <t xml:space="preserve"> E00012 </t>
  </si>
  <si>
    <t>Eletroduto PVC Rígido de 1/2"</t>
  </si>
  <si>
    <t xml:space="preserve"> 280005 </t>
  </si>
  <si>
    <t xml:space="preserve"> E00006 </t>
  </si>
  <si>
    <t>Cabo de cobre 6.0 mm2 - 750V</t>
  </si>
  <si>
    <t xml:space="preserve"> E00002 </t>
  </si>
  <si>
    <t>Bucha e arruela de 1"-aluminio</t>
  </si>
  <si>
    <t xml:space="preserve"> E00015 </t>
  </si>
  <si>
    <t>Eletroduto PVC Rígido de 1"</t>
  </si>
  <si>
    <t xml:space="preserve"> E00087 </t>
  </si>
  <si>
    <t>Disjuntor 3P-30A</t>
  </si>
  <si>
    <t xml:space="preserve"> E00065 </t>
  </si>
  <si>
    <t xml:space="preserve"> E00768 </t>
  </si>
  <si>
    <t xml:space="preserve"> E00767 </t>
  </si>
  <si>
    <t>Tomadas - 2 (2P+T)- 10A (s/fiação)</t>
  </si>
  <si>
    <t xml:space="preserve"> E00063 </t>
  </si>
  <si>
    <t>Interruptor 1 tecla e 1 tomada 10A - 250V</t>
  </si>
  <si>
    <t xml:space="preserve"> E00023 </t>
  </si>
  <si>
    <t xml:space="preserve"> E00064 </t>
  </si>
  <si>
    <t>Interruptor 3 teclas simples 10A - 250V</t>
  </si>
  <si>
    <t xml:space="preserve"> E00060 </t>
  </si>
  <si>
    <t xml:space="preserve"> E00007 </t>
  </si>
  <si>
    <t>Cabo de cobre 4.0 mm2 - 750V</t>
  </si>
  <si>
    <t xml:space="preserve"> E00042 </t>
  </si>
  <si>
    <t>Cabo de cobre 10mm2 - 750V</t>
  </si>
  <si>
    <t xml:space="preserve"> E00052 </t>
  </si>
  <si>
    <t xml:space="preserve"> E00081 </t>
  </si>
  <si>
    <t xml:space="preserve"> E00085 </t>
  </si>
  <si>
    <t xml:space="preserve"> 00039385 </t>
  </si>
  <si>
    <t>LUMINARIA LED PLAFON REDONDO DE SOBREPOR BIVOLT 12/13 W,  D = *17* CM</t>
  </si>
  <si>
    <t xml:space="preserve"> E00773 </t>
  </si>
  <si>
    <t>Lâmpada Tubular de Led 18W</t>
  </si>
  <si>
    <t xml:space="preserve"> 00038194 </t>
  </si>
  <si>
    <t>LAMPADA LED 10 W BIVOLT BRANCA, FORMATO TRADICIONAL (BASE E27)</t>
  </si>
  <si>
    <t xml:space="preserve"> E00302 </t>
  </si>
  <si>
    <t>Curva 90º p/elet. FºGº 1" (IE)</t>
  </si>
  <si>
    <t xml:space="preserve"> E00304 </t>
  </si>
  <si>
    <t>Luva p/ elet. FºGº de 1" (IE)</t>
  </si>
  <si>
    <t xml:space="preserve"> E00267 </t>
  </si>
  <si>
    <t>Eletroduto - ferro galvanizado 1"</t>
  </si>
  <si>
    <t xml:space="preserve"> E00083 </t>
  </si>
  <si>
    <t>Disjuntor 2P-40A e 50A</t>
  </si>
  <si>
    <t xml:space="preserve"> E00299 </t>
  </si>
  <si>
    <t>Quadro p/ medição bifásico - padrão CELPA</t>
  </si>
  <si>
    <t xml:space="preserve"> E00300 </t>
  </si>
  <si>
    <t>Quadro p/ medição trifásico - padrão CELPA</t>
  </si>
  <si>
    <t xml:space="preserve"> E00290 </t>
  </si>
  <si>
    <t>Bucha / arruela 1 1/4"-aluminio</t>
  </si>
  <si>
    <t xml:space="preserve"> E00077 </t>
  </si>
  <si>
    <t>Cabo de cobre 25mm2 - 750V</t>
  </si>
  <si>
    <t xml:space="preserve"> E00268 </t>
  </si>
  <si>
    <t>Eletroduto - ferro galvanizado 1 1/4"</t>
  </si>
  <si>
    <t xml:space="preserve"> E00088 </t>
  </si>
  <si>
    <t>Disjuntor 3P-40A</t>
  </si>
  <si>
    <t xml:space="preserve"> E00291 </t>
  </si>
  <si>
    <t>Luva p/ elet. FºGº de 1 1/4" (IE)</t>
  </si>
  <si>
    <t xml:space="preserve"> E00292 </t>
  </si>
  <si>
    <t>Curva 90º p/ elet. FºGº 1 1/4" (IE)</t>
  </si>
  <si>
    <t xml:space="preserve"> E00453 </t>
  </si>
  <si>
    <t>Centro de distribuição p/ 10 disjuntores (s/ barram)</t>
  </si>
  <si>
    <t xml:space="preserve"> E00127 </t>
  </si>
  <si>
    <t>Centro de distribuição p/ 32 disj. c/ barramento</t>
  </si>
  <si>
    <t xml:space="preserve"> E00456 </t>
  </si>
  <si>
    <t>Centro de distribuição p/ 36 disjuntores (c/ barram)</t>
  </si>
  <si>
    <t xml:space="preserve"> E00048 </t>
  </si>
  <si>
    <t>Centro de distribuição p/ 24 disj. c/ barramento</t>
  </si>
  <si>
    <t xml:space="preserve"> 280022 </t>
  </si>
  <si>
    <t>OPERADOR DE BETONEIRA/MISTURADOR COM ENCARGOS COMPLEMENTARES</t>
  </si>
  <si>
    <t xml:space="preserve"> M00013 </t>
  </si>
  <si>
    <t>Vibrador de imersão, diâmetro de ponteira 45mm, motor elétrico trifásico potência de 2 cv</t>
  </si>
  <si>
    <t xml:space="preserve"> M00008 </t>
  </si>
  <si>
    <t>Betoneira eletrica - 320l</t>
  </si>
  <si>
    <t xml:space="preserve"> 050258 </t>
  </si>
  <si>
    <t>Concreto c/ seixo Fck= 15 MPA (incl. lançamento e adensamento)</t>
  </si>
  <si>
    <t xml:space="preserve"> P00037 </t>
  </si>
  <si>
    <t>Tinta para telha cerâmica</t>
  </si>
  <si>
    <t xml:space="preserve"> P00024 </t>
  </si>
  <si>
    <t>Tinta acrílica - Fosca</t>
  </si>
  <si>
    <t xml:space="preserve"> P00022 </t>
  </si>
  <si>
    <t>Massa acrílica</t>
  </si>
  <si>
    <t xml:space="preserve"> P00028 </t>
  </si>
  <si>
    <t>Líquido selador acrilico</t>
  </si>
  <si>
    <t xml:space="preserve"> P00049 </t>
  </si>
  <si>
    <t>Latex acrílica semi brilho</t>
  </si>
  <si>
    <t xml:space="preserve"> 00043626 </t>
  </si>
  <si>
    <t>MASSA CORRIDA PARA SUPERFICIES DE AMBIENTES INTERNOS</t>
  </si>
  <si>
    <t xml:space="preserve"> 95378 </t>
  </si>
  <si>
    <t>CURSO DE CAPACITAÇÃO PARA SERVENTE (ENCARGOS COMPLEMENTARES) - HORISTA</t>
  </si>
  <si>
    <t xml:space="preserve"> 00037370 </t>
  </si>
  <si>
    <t>ALIMENTACAO - HORISTA (COLETADO CAIXA - ENCARGOS COMPLEMENTARES)</t>
  </si>
  <si>
    <t>Outros</t>
  </si>
  <si>
    <t xml:space="preserve"> 00037371 </t>
  </si>
  <si>
    <t>TRANSPORTE - HORISTA (COLETADO CAIXA - ENCARGOS COMPLEMENTARES)</t>
  </si>
  <si>
    <t xml:space="preserve"> 00037372 </t>
  </si>
  <si>
    <t>EXAMES - HORISTA (COLETADO CAIXA - ENCARGOS COMPLEMENTARES)</t>
  </si>
  <si>
    <t xml:space="preserve"> 00037373 </t>
  </si>
  <si>
    <t>SEGURO - HORISTA (COLETADO CAIXA - ENCARGOS COMPLEMENTARES)</t>
  </si>
  <si>
    <t>Taxas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</si>
  <si>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</si>
  <si>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</si>
  <si>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</si>
  <si>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</si>
  <si>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95371 </t>
  </si>
  <si>
    <t>CURSO DE CAPACITAÇÃO PARA PEDREIRO (ENCARGOS COMPLEMENTARES) - HORISTA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</si>
  <si>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</si>
  <si>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</si>
  <si>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</si>
  <si>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</si>
  <si>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95330 </t>
  </si>
  <si>
    <t>CURSO DE CAPACITAÇÃO PARA CARPINTEIRO DE FÔRMAS (ENCARGOS COMPLEMENTARES) - HORISTA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</si>
  <si>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</si>
  <si>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</si>
  <si>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</si>
  <si>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</si>
  <si>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95377 </t>
  </si>
  <si>
    <t>CURSO DE CAPACITAÇÃO PARA SERRALHEIRO (ENCARGOS COMPLEMENTARES) - HORISTA</t>
  </si>
  <si>
    <t xml:space="preserve"> 00006110 </t>
  </si>
  <si>
    <t>SERRALHEIRO (HORISTA)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</si>
  <si>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</si>
  <si>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</si>
  <si>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</si>
  <si>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</si>
  <si>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95332 </t>
  </si>
  <si>
    <t>CURSO DE CAPACITAÇÃO PARA ELETRICISTA (ENCARGOS COMPLEMENTARES) - HORISTA</t>
  </si>
  <si>
    <t xml:space="preserve"> 00043460 </t>
  </si>
  <si>
    <t>FERRAMENTAS - FAMILIA ELETRICISTA - HORISTA (ENCARGOS COMPLEMENTARES - COLETADO CAIXA)</t>
  </si>
  <si>
    <t xml:space="preserve"> 00043484 </t>
  </si>
  <si>
    <t>EPI - FAMILIA ELETRICISTA - HORISTA (ENCARGOS COMPLEMENTARES - COLETADO CAIXA)</t>
  </si>
  <si>
    <t xml:space="preserve"> 95314 </t>
  </si>
  <si>
    <t>CURSO DE CAPACITAÇÃO PARA ARMADOR (ENCARGOS COMPLEMENTARES) - HORISTA</t>
  </si>
  <si>
    <t xml:space="preserve"> 00000378 </t>
  </si>
  <si>
    <t>ARMADOR (HORISTA)</t>
  </si>
  <si>
    <t xml:space="preserve"> 95316 </t>
  </si>
  <si>
    <t>CURSO DE CAPACITAÇÃO PARA AUXILIAR DE ELETRICISTA (ENCARGOS COMPLEMENTARES) - HORISTA</t>
  </si>
  <si>
    <t xml:space="preserve"> 00000247 </t>
  </si>
  <si>
    <t>AJUDANTE DE ELETRICISTA (HORISTA)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</si>
  <si>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</si>
  <si>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</si>
  <si>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</si>
  <si>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 (HORISTA)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</si>
  <si>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</si>
  <si>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</si>
  <si>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</si>
  <si>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</si>
  <si>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00043466 </t>
  </si>
  <si>
    <t>FERRAMENTAS - FAMILIA PINTOR - HORISTA (ENCARGOS COMPLEMENTARES - COLETADO CAIXA)</t>
  </si>
  <si>
    <t xml:space="preserve"> 00043490 </t>
  </si>
  <si>
    <t>EPI - FAMILIA PINTOR - HORISTA (ENCARGOS COMPLEMENTARES - COLETADO CAIXA)</t>
  </si>
  <si>
    <t>COMPOSIÇÃO DE PREÇOS UNITARIOS</t>
  </si>
  <si>
    <t>REGISTRO DE PREÇO PARA EVENTUAL CONTRATAÇÃO DE EMPRESA DE ENGENHARIA PARA EXECUÇÃO DE PEQUENOS REPAROS NOS PRÉDIOS PUBLICOS DA PREFEITURA MUNICIPAL DE ITUPIRANGA.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</si>
</sst>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#,##0.00\ %"/>
    <numFmt numFmtId="165" formatCode="#,##0.0000000"/>
    <numFmt numFmtId="166" formatCode="#,##0.0000"/>
    <numFmt numFmtId="167" formatCode="&quot;R$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1"/>
    </font>
    <font>
      <sz val="10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EBEBEB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4" fontId="0" fillId="2" borderId="0" xfId="0" applyNumberFormat="1" applyFill="1"/>
    <xf numFmtId="44" fontId="1" fillId="2" borderId="0" xfId="0" applyNumberFormat="1" applyFont="1" applyFill="1"/>
    <xf numFmtId="44" fontId="0" fillId="0" borderId="0" xfId="0" applyNumberFormat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44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10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right" vertical="top" wrapText="1"/>
    </xf>
    <xf numFmtId="0" fontId="6" fillId="6" borderId="10" xfId="0" applyFont="1" applyFill="1" applyBorder="1" applyAlignment="1">
      <alignment horizontal="right" vertical="top" wrapText="1"/>
    </xf>
    <xf numFmtId="0" fontId="6" fillId="6" borderId="10" xfId="0" applyFont="1" applyFill="1" applyBorder="1" applyAlignment="1">
      <alignment horizontal="center" vertical="top" wrapText="1"/>
    </xf>
    <xf numFmtId="165" fontId="6" fillId="6" borderId="10" xfId="0" applyNumberFormat="1" applyFont="1" applyFill="1" applyBorder="1" applyAlignment="1">
      <alignment horizontal="right" vertical="top" wrapText="1"/>
    </xf>
    <xf numFmtId="4" fontId="6" fillId="6" borderId="10" xfId="0" applyNumberFormat="1" applyFont="1" applyFill="1" applyBorder="1" applyAlignment="1">
      <alignment horizontal="right" vertical="top" wrapText="1"/>
    </xf>
    <xf numFmtId="0" fontId="6" fillId="7" borderId="10" xfId="0" applyFont="1" applyFill="1" applyBorder="1" applyAlignment="1">
      <alignment horizontal="right" vertical="top" wrapText="1"/>
    </xf>
    <xf numFmtId="0" fontId="6" fillId="7" borderId="10" xfId="0" applyFont="1" applyFill="1" applyBorder="1" applyAlignment="1">
      <alignment horizontal="center" vertical="top" wrapText="1"/>
    </xf>
    <xf numFmtId="165" fontId="6" fillId="7" borderId="10" xfId="0" applyNumberFormat="1" applyFont="1" applyFill="1" applyBorder="1" applyAlignment="1">
      <alignment horizontal="right" vertical="top" wrapText="1"/>
    </xf>
    <xf numFmtId="4" fontId="6" fillId="7" borderId="10" xfId="0" applyNumberFormat="1" applyFont="1" applyFill="1" applyBorder="1" applyAlignment="1">
      <alignment horizontal="right" vertical="top" wrapText="1"/>
    </xf>
    <xf numFmtId="0" fontId="0" fillId="0" borderId="0" xfId="0" applyFill="1"/>
    <xf numFmtId="44" fontId="1" fillId="5" borderId="1" xfId="0" applyNumberFormat="1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right" vertical="top" wrapText="1"/>
    </xf>
    <xf numFmtId="10" fontId="1" fillId="5" borderId="1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 vertical="top" wrapText="1"/>
    </xf>
    <xf numFmtId="10" fontId="0" fillId="0" borderId="1" xfId="0" applyNumberFormat="1" applyFill="1" applyBorder="1" applyAlignment="1">
      <alignment horizontal="center" vertical="center"/>
    </xf>
    <xf numFmtId="0" fontId="0" fillId="10" borderId="1" xfId="0" applyFill="1" applyBorder="1"/>
    <xf numFmtId="0" fontId="0" fillId="9" borderId="1" xfId="0" applyFill="1" applyBorder="1"/>
    <xf numFmtId="4" fontId="0" fillId="0" borderId="1" xfId="0" applyNumberFormat="1" applyFill="1" applyBorder="1"/>
    <xf numFmtId="44" fontId="2" fillId="5" borderId="17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44" fontId="2" fillId="0" borderId="17" xfId="0" applyNumberFormat="1" applyFont="1" applyFill="1" applyBorder="1" applyAlignment="1">
      <alignment horizontal="right" vertical="top" wrapText="1"/>
    </xf>
    <xf numFmtId="10" fontId="2" fillId="0" borderId="18" xfId="0" applyNumberFormat="1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44" fontId="2" fillId="0" borderId="21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0" fontId="0" fillId="0" borderId="0" xfId="2" applyNumberFormat="1" applyFont="1" applyFill="1" applyBorder="1" applyAlignment="1" applyProtection="1">
      <alignment wrapText="1"/>
      <protection locked="0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0" fillId="0" borderId="23" xfId="2" applyNumberFormat="1" applyFont="1" applyFill="1" applyBorder="1" applyAlignment="1" applyProtection="1">
      <alignment horizontal="center" vertical="center" wrapText="1"/>
    </xf>
    <xf numFmtId="0" fontId="10" fillId="0" borderId="24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wrapText="1"/>
      <protection locked="0"/>
    </xf>
    <xf numFmtId="0" fontId="10" fillId="0" borderId="0" xfId="2" applyNumberFormat="1" applyFont="1" applyFill="1" applyBorder="1" applyAlignment="1" applyProtection="1">
      <alignment vertical="center" wrapText="1"/>
    </xf>
    <xf numFmtId="0" fontId="16" fillId="0" borderId="0" xfId="2" applyFont="1"/>
    <xf numFmtId="0" fontId="10" fillId="0" borderId="0" xfId="2" applyNumberFormat="1" applyFont="1" applyFill="1" applyBorder="1" applyAlignment="1" applyProtection="1">
      <alignment vertical="center" wrapText="1"/>
      <protection locked="0"/>
    </xf>
    <xf numFmtId="0" fontId="10" fillId="0" borderId="25" xfId="2" applyNumberFormat="1" applyFont="1" applyFill="1" applyBorder="1" applyAlignment="1" applyProtection="1">
      <alignment horizontal="center" vertical="top" wrapText="1"/>
    </xf>
    <xf numFmtId="0" fontId="12" fillId="0" borderId="25" xfId="2" applyNumberFormat="1" applyFont="1" applyFill="1" applyBorder="1" applyAlignment="1" applyProtection="1">
      <alignment horizontal="center" vertical="top" wrapText="1"/>
    </xf>
    <xf numFmtId="166" fontId="12" fillId="0" borderId="26" xfId="2" applyNumberFormat="1" applyFont="1" applyFill="1" applyBorder="1" applyAlignment="1" applyProtection="1">
      <alignment horizontal="right" vertical="top" wrapText="1"/>
    </xf>
    <xf numFmtId="166" fontId="12" fillId="0" borderId="27" xfId="2" applyNumberFormat="1" applyFont="1" applyFill="1" applyBorder="1" applyAlignment="1" applyProtection="1">
      <alignment horizontal="right" vertical="top" wrapText="1"/>
    </xf>
    <xf numFmtId="166" fontId="10" fillId="0" borderId="27" xfId="2" applyNumberFormat="1" applyFont="1" applyFill="1" applyBorder="1" applyAlignment="1" applyProtection="1">
      <alignment horizontal="right" vertical="top" wrapText="1"/>
    </xf>
    <xf numFmtId="166" fontId="10" fillId="0" borderId="26" xfId="2" applyNumberFormat="1" applyFont="1" applyFill="1" applyBorder="1" applyAlignment="1" applyProtection="1">
      <alignment horizontal="right" vertical="top" wrapText="1"/>
    </xf>
    <xf numFmtId="166" fontId="16" fillId="0" borderId="0" xfId="2" applyNumberFormat="1" applyFont="1" applyFill="1" applyBorder="1" applyAlignment="1" applyProtection="1">
      <alignment wrapText="1"/>
      <protection locked="0"/>
    </xf>
    <xf numFmtId="44" fontId="1" fillId="2" borderId="0" xfId="0" applyNumberFormat="1" applyFont="1" applyFill="1" applyAlignment="1">
      <alignment horizontal="left"/>
    </xf>
    <xf numFmtId="44" fontId="1" fillId="5" borderId="1" xfId="0" applyNumberFormat="1" applyFont="1" applyFill="1" applyBorder="1" applyAlignment="1">
      <alignment vertical="center"/>
    </xf>
    <xf numFmtId="44" fontId="1" fillId="2" borderId="0" xfId="0" applyNumberFormat="1" applyFont="1" applyFill="1" applyAlignment="1">
      <alignment horizontal="left"/>
    </xf>
    <xf numFmtId="0" fontId="6" fillId="7" borderId="1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right" vertical="top" wrapText="1"/>
    </xf>
    <xf numFmtId="0" fontId="6" fillId="6" borderId="10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44" fontId="1" fillId="4" borderId="15" xfId="0" applyNumberFormat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horizontal="right"/>
    </xf>
    <xf numFmtId="44" fontId="1" fillId="2" borderId="0" xfId="0" applyNumberFormat="1" applyFont="1" applyFill="1" applyAlignment="1">
      <alignment horizontal="right"/>
    </xf>
    <xf numFmtId="44" fontId="0" fillId="0" borderId="0" xfId="0" applyNumberFormat="1" applyAlignment="1">
      <alignment horizontal="right"/>
    </xf>
    <xf numFmtId="167" fontId="0" fillId="2" borderId="0" xfId="0" applyNumberFormat="1" applyFill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0" fillId="0" borderId="0" xfId="0" applyNumberFormat="1" applyAlignment="1">
      <alignment horizontal="right"/>
    </xf>
    <xf numFmtId="10" fontId="1" fillId="5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2" fillId="8" borderId="3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4" fontId="2" fillId="8" borderId="37" xfId="0" applyNumberFormat="1" applyFont="1" applyFill="1" applyBorder="1" applyAlignment="1">
      <alignment horizontal="center" vertical="center" wrapText="1"/>
    </xf>
    <xf numFmtId="164" fontId="2" fillId="8" borderId="38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7" fontId="1" fillId="4" borderId="15" xfId="0" applyNumberFormat="1" applyFont="1" applyFill="1" applyBorder="1" applyAlignment="1">
      <alignment horizontal="center" vertical="center" wrapText="1"/>
    </xf>
    <xf numFmtId="44" fontId="3" fillId="2" borderId="35" xfId="0" applyNumberFormat="1" applyFont="1" applyFill="1" applyBorder="1" applyAlignment="1">
      <alignment horizontal="center" vertical="center" wrapText="1"/>
    </xf>
    <xf numFmtId="44" fontId="3" fillId="2" borderId="10" xfId="0" applyNumberFormat="1" applyFont="1" applyFill="1" applyBorder="1" applyAlignment="1">
      <alignment horizontal="center" vertical="center" wrapText="1"/>
    </xf>
    <xf numFmtId="44" fontId="3" fillId="2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/>
    </xf>
    <xf numFmtId="0" fontId="0" fillId="9" borderId="32" xfId="0" applyFill="1" applyBorder="1"/>
    <xf numFmtId="10" fontId="2" fillId="0" borderId="18" xfId="0" applyNumberFormat="1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right" vertical="top" wrapText="1"/>
    </xf>
    <xf numFmtId="4" fontId="2" fillId="11" borderId="10" xfId="0" applyNumberFormat="1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center" vertical="top" wrapText="1"/>
    </xf>
    <xf numFmtId="165" fontId="3" fillId="3" borderId="10" xfId="0" applyNumberFormat="1" applyFont="1" applyFill="1" applyBorder="1" applyAlignment="1">
      <alignment horizontal="right" vertical="top" wrapText="1"/>
    </xf>
    <xf numFmtId="4" fontId="3" fillId="3" borderId="10" xfId="0" applyNumberFormat="1" applyFont="1" applyFill="1" applyBorder="1" applyAlignment="1">
      <alignment horizontal="right" vertical="top" wrapText="1"/>
    </xf>
    <xf numFmtId="0" fontId="3" fillId="3" borderId="31" xfId="0" applyFont="1" applyFill="1" applyBorder="1" applyAlignment="1">
      <alignment horizontal="left" vertical="top" wrapText="1"/>
    </xf>
    <xf numFmtId="44" fontId="5" fillId="5" borderId="5" xfId="0" applyNumberFormat="1" applyFont="1" applyFill="1" applyBorder="1" applyAlignment="1">
      <alignment horizontal="center" vertical="center" wrapText="1"/>
    </xf>
    <xf numFmtId="44" fontId="5" fillId="5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4" fontId="5" fillId="3" borderId="5" xfId="0" applyNumberFormat="1" applyFont="1" applyFill="1" applyBorder="1" applyAlignment="1">
      <alignment horizontal="center" vertical="center" wrapText="1"/>
    </xf>
    <xf numFmtId="44" fontId="5" fillId="3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44" fontId="1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right" vertical="center" wrapText="1"/>
    </xf>
    <xf numFmtId="0" fontId="15" fillId="0" borderId="0" xfId="2" applyNumberFormat="1" applyFont="1" applyFill="1" applyBorder="1" applyAlignment="1" applyProtection="1">
      <alignment horizontal="left" vertical="center" wrapText="1"/>
    </xf>
    <xf numFmtId="0" fontId="10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Border="1" applyAlignment="1" applyProtection="1">
      <alignment horizontal="right" vertical="center" wrapText="1"/>
    </xf>
    <xf numFmtId="0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2" applyNumberFormat="1" applyFont="1" applyFill="1" applyBorder="1" applyAlignment="1" applyProtection="1">
      <alignment horizontal="center" vertical="top" wrapText="1"/>
      <protection locked="0"/>
    </xf>
    <xf numFmtId="0" fontId="1" fillId="0" borderId="3" xfId="2" applyNumberFormat="1" applyFont="1" applyFill="1" applyBorder="1" applyAlignment="1" applyProtection="1">
      <alignment horizontal="center" vertical="top" wrapText="1"/>
      <protection locked="0"/>
    </xf>
    <xf numFmtId="0" fontId="1" fillId="0" borderId="4" xfId="2" applyNumberFormat="1" applyFont="1" applyFill="1" applyBorder="1" applyAlignment="1" applyProtection="1">
      <alignment horizontal="center" vertical="top" wrapText="1"/>
      <protection locked="0"/>
    </xf>
    <xf numFmtId="0" fontId="10" fillId="0" borderId="22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left" vertical="top" wrapText="1"/>
    </xf>
    <xf numFmtId="0" fontId="10" fillId="0" borderId="28" xfId="2" applyNumberFormat="1" applyFont="1" applyFill="1" applyBorder="1" applyAlignment="1" applyProtection="1">
      <alignment horizontal="right" vertical="center" wrapText="1"/>
    </xf>
    <xf numFmtId="0" fontId="10" fillId="0" borderId="29" xfId="2" applyNumberFormat="1" applyFont="1" applyFill="1" applyBorder="1" applyAlignment="1" applyProtection="1">
      <alignment horizontal="right" vertical="center" wrapText="1"/>
    </xf>
    <xf numFmtId="0" fontId="10" fillId="0" borderId="1" xfId="2" applyNumberFormat="1" applyFont="1" applyFill="1" applyBorder="1" applyAlignment="1" applyProtection="1">
      <alignment horizontal="left" vertical="top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1958340</xdr:colOff>
      <xdr:row>0</xdr:row>
      <xdr:rowOff>91440</xdr:rowOff>
    </xdr:from>
    <xdr:to>
      <xdr:col>4</xdr:col>
      <xdr:colOff>129540</xdr:colOff>
      <xdr:row>3</xdr:row>
      <xdr:rowOff>157994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3F85509-59BD-467E-BFB6-AA531827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91440"/>
          <a:ext cx="2293620" cy="61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1958340</xdr:colOff>
      <xdr:row>0</xdr:row>
      <xdr:rowOff>91440</xdr:rowOff>
    </xdr:from>
    <xdr:to>
      <xdr:col>4</xdr:col>
      <xdr:colOff>129540</xdr:colOff>
      <xdr:row>3</xdr:row>
      <xdr:rowOff>157994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6DB030-1069-46A6-A230-DD9A49F7D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91440"/>
          <a:ext cx="2293620" cy="615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1135380</xdr:colOff>
      <xdr:row>0</xdr:row>
      <xdr:rowOff>114300</xdr:rowOff>
    </xdr:from>
    <xdr:to>
      <xdr:col>2</xdr:col>
      <xdr:colOff>3429000</xdr:colOff>
      <xdr:row>3</xdr:row>
      <xdr:rowOff>180854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6E7A850-C1F8-439C-A5B3-B6C237211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180" y="114300"/>
          <a:ext cx="2293620" cy="6151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1958340</xdr:colOff>
      <xdr:row>0</xdr:row>
      <xdr:rowOff>91440</xdr:rowOff>
    </xdr:from>
    <xdr:to>
      <xdr:col>4</xdr:col>
      <xdr:colOff>129540</xdr:colOff>
      <xdr:row>3</xdr:row>
      <xdr:rowOff>157994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D842758-9D3F-43F0-96CF-27348D2D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91440"/>
          <a:ext cx="2293620" cy="6151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382087</xdr:colOff>
      <xdr:row>0</xdr:row>
      <xdr:rowOff>114299</xdr:rowOff>
    </xdr:from>
    <xdr:to>
      <xdr:col>9</xdr:col>
      <xdr:colOff>511627</xdr:colOff>
      <xdr:row>3</xdr:row>
      <xdr:rowOff>180853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834EBD-CD11-4DC9-A880-FD7C07037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916" y="114299"/>
          <a:ext cx="2284911" cy="621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76200</xdr:rowOff>
    </xdr:from>
    <xdr:to>
      <xdr:col>3</xdr:col>
      <xdr:colOff>205740</xdr:colOff>
      <xdr:row>3</xdr:row>
      <xdr:rowOff>142754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83EE2D1-6849-4180-9C0C-82C2C3395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6200"/>
          <a:ext cx="2293620" cy="6151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trab\tecsan\MC-Calc\MC-E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ins\Desktop\GINASIO%20POLIESPORTIVO%20-%20DOCUMENTA&#199;&#195;O%20FINAL\DOCUMENTA&#199;&#195;O\OR&#199;AMENTO\Reforma%20do%20Ginasio%20Poliesportivo%20de%20Itupiranga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01-TAC"/>
      <sheetName val="TAC - CORREÇÃO DA PROPOSTA"/>
      <sheetName val="M.C  - QUANTITATIVO "/>
      <sheetName val="PQP"/>
      <sheetName val="SALDOS"/>
      <sheetName val="TAC_ADUT_DN500"/>
      <sheetName val="INCCTOT"/>
      <sheetName val="Jacaraci"/>
      <sheetName val="Demanda-Total"/>
      <sheetName val="V reservação"/>
      <sheetName val="Pre dimensADUTORA"/>
      <sheetName val="Lista"/>
      <sheetName val="Zona A"/>
      <sheetName val="Zona B"/>
      <sheetName val="EEAB1(3+1)3G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>
        <row r="125">
          <cell r="C125" t="str">
            <v>Total Item 3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BDI"/>
      <sheetName val="RESUMO"/>
      <sheetName val="CPU"/>
      <sheetName val="MEMORIA DE CALCULO"/>
      <sheetName val="CURVA ABC SERVICOS"/>
      <sheetName val="CURVA ABC INSUMOS"/>
      <sheetName val="CRONOGRAMA"/>
      <sheetName val="ENCARGOS SO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zoomScaleNormal="100" workbookViewId="0">
      <selection activeCell="B10" sqref="B10"/>
    </sheetView>
  </sheetViews>
  <sheetFormatPr defaultRowHeight="15" x14ac:dyDescent="0.25"/>
  <cols>
    <col min="1" max="1" width="11.7109375" customWidth="1"/>
    <col min="2" max="2" width="15" customWidth="1"/>
    <col min="3" max="3" width="10.7109375" customWidth="1"/>
    <col min="4" max="4" width="60.140625" customWidth="1"/>
    <col min="5" max="5" width="9.85546875" customWidth="1"/>
    <col min="6" max="6" width="8.85546875" customWidth="1"/>
    <col min="7" max="7" width="13.140625" style="11" hidden="1" customWidth="1"/>
    <col min="8" max="8" width="14" style="74" customWidth="1"/>
    <col min="9" max="9" width="14.85546875" style="71" customWidth="1"/>
    <col min="10" max="10" width="9.28515625" style="98" customWidth="1"/>
  </cols>
  <sheetData>
    <row r="1" spans="1:10" ht="14.45" x14ac:dyDescent="0.3">
      <c r="A1" s="1"/>
      <c r="B1" s="1"/>
      <c r="C1" s="1"/>
      <c r="D1" s="1"/>
      <c r="E1" s="1"/>
      <c r="F1" s="1"/>
      <c r="G1" s="9"/>
      <c r="H1" s="72"/>
      <c r="I1" s="69"/>
      <c r="J1" s="16"/>
    </row>
    <row r="2" spans="1:10" ht="14.45" x14ac:dyDescent="0.3">
      <c r="A2" s="1"/>
      <c r="B2" s="1"/>
      <c r="C2" s="1"/>
      <c r="D2" s="1"/>
      <c r="E2" s="1"/>
      <c r="F2" s="1"/>
      <c r="G2" s="9"/>
      <c r="H2" s="72"/>
      <c r="I2" s="69"/>
      <c r="J2" s="16"/>
    </row>
    <row r="3" spans="1:10" ht="14.45" x14ac:dyDescent="0.3">
      <c r="A3" s="1"/>
      <c r="B3" s="1"/>
      <c r="C3" s="1"/>
      <c r="D3" s="1"/>
      <c r="E3" s="1"/>
      <c r="F3" s="1"/>
      <c r="G3" s="9"/>
      <c r="H3" s="72"/>
      <c r="I3" s="69"/>
      <c r="J3" s="16"/>
    </row>
    <row r="4" spans="1:10" ht="14.45" x14ac:dyDescent="0.3">
      <c r="A4" s="1"/>
      <c r="B4" s="1"/>
      <c r="C4" s="1"/>
      <c r="D4" s="1"/>
      <c r="E4" s="1"/>
      <c r="F4" s="1"/>
      <c r="G4" s="9"/>
      <c r="H4" s="72"/>
      <c r="I4" s="69"/>
      <c r="J4" s="16"/>
    </row>
    <row r="5" spans="1:10" ht="15.6" x14ac:dyDescent="0.3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5.6" x14ac:dyDescent="0.3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5.6" x14ac:dyDescent="0.3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4.45" x14ac:dyDescent="0.3">
      <c r="A8" s="2"/>
      <c r="B8" s="2"/>
      <c r="C8" s="2"/>
      <c r="D8" s="2"/>
      <c r="E8" s="2"/>
      <c r="F8" s="2"/>
      <c r="G8" s="10"/>
      <c r="H8" s="73"/>
      <c r="I8" s="70"/>
      <c r="J8" s="94"/>
    </row>
    <row r="9" spans="1:10" ht="30" customHeight="1" x14ac:dyDescent="0.25">
      <c r="A9" s="79" t="s">
        <v>3</v>
      </c>
      <c r="B9" s="124" t="s">
        <v>1165</v>
      </c>
      <c r="C9" s="124"/>
      <c r="D9" s="124"/>
      <c r="E9" s="124"/>
      <c r="F9" s="124"/>
      <c r="G9" s="124"/>
      <c r="H9" s="73"/>
      <c r="I9" s="70"/>
      <c r="J9" s="16"/>
    </row>
    <row r="10" spans="1:10" ht="14.45" x14ac:dyDescent="0.3">
      <c r="A10" s="2" t="s">
        <v>4</v>
      </c>
      <c r="B10" s="2" t="s">
        <v>5</v>
      </c>
      <c r="C10" s="2"/>
      <c r="D10" s="2"/>
      <c r="E10" s="2"/>
      <c r="F10" s="4" t="s">
        <v>7</v>
      </c>
      <c r="G10" s="10"/>
      <c r="H10" s="132" t="s">
        <v>8</v>
      </c>
      <c r="I10" s="132"/>
      <c r="J10" s="16"/>
    </row>
    <row r="11" spans="1:10" ht="14.45" customHeight="1" x14ac:dyDescent="0.25">
      <c r="A11" s="125" t="s">
        <v>6</v>
      </c>
      <c r="B11" s="6" t="s">
        <v>503</v>
      </c>
      <c r="C11" s="3"/>
      <c r="D11" s="2"/>
      <c r="E11" s="2"/>
      <c r="F11" s="5">
        <v>0.28820000000000001</v>
      </c>
      <c r="G11" s="10"/>
      <c r="H11" s="132" t="s">
        <v>131</v>
      </c>
      <c r="I11" s="132"/>
      <c r="J11" s="16"/>
    </row>
    <row r="12" spans="1:10" x14ac:dyDescent="0.25">
      <c r="A12" s="126"/>
      <c r="B12" s="6" t="s">
        <v>789</v>
      </c>
      <c r="C12" s="3"/>
      <c r="D12" s="2"/>
      <c r="E12" s="2"/>
      <c r="F12" s="2"/>
      <c r="G12" s="10"/>
      <c r="H12" s="132" t="s">
        <v>505</v>
      </c>
      <c r="I12" s="132"/>
      <c r="J12" s="16"/>
    </row>
    <row r="13" spans="1:10" x14ac:dyDescent="0.25">
      <c r="A13" s="127"/>
      <c r="B13" s="6" t="s">
        <v>504</v>
      </c>
      <c r="C13" s="3"/>
      <c r="D13" s="2"/>
      <c r="E13" s="2"/>
      <c r="F13" s="2"/>
      <c r="G13" s="10"/>
      <c r="H13" s="132" t="s">
        <v>506</v>
      </c>
      <c r="I13" s="132"/>
      <c r="J13" s="16"/>
    </row>
    <row r="14" spans="1:10" ht="14.45" x14ac:dyDescent="0.3">
      <c r="C14" s="3"/>
      <c r="D14" s="2"/>
      <c r="E14" s="2"/>
      <c r="F14" s="2"/>
      <c r="G14" s="10"/>
      <c r="H14" s="62"/>
      <c r="I14" s="62"/>
      <c r="J14" s="16"/>
    </row>
    <row r="15" spans="1:10" ht="27" customHeight="1" x14ac:dyDescent="0.25">
      <c r="A15" s="131" t="s">
        <v>88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37.15" customHeight="1" x14ac:dyDescent="0.25">
      <c r="A16" s="66" t="s">
        <v>9</v>
      </c>
      <c r="B16" s="66" t="s">
        <v>10</v>
      </c>
      <c r="C16" s="66" t="s">
        <v>11</v>
      </c>
      <c r="D16" s="66" t="s">
        <v>12</v>
      </c>
      <c r="E16" s="67" t="s">
        <v>13</v>
      </c>
      <c r="F16" s="67" t="s">
        <v>14</v>
      </c>
      <c r="G16" s="68" t="s">
        <v>93</v>
      </c>
      <c r="H16" s="90" t="s">
        <v>92</v>
      </c>
      <c r="I16" s="68" t="s">
        <v>15</v>
      </c>
      <c r="J16" s="67" t="s">
        <v>16</v>
      </c>
    </row>
    <row r="17" spans="1:10" x14ac:dyDescent="0.25">
      <c r="A17" s="80" t="s">
        <v>17</v>
      </c>
      <c r="B17" s="81"/>
      <c r="C17" s="81"/>
      <c r="D17" s="81" t="s">
        <v>18</v>
      </c>
      <c r="E17" s="81"/>
      <c r="F17" s="81"/>
      <c r="G17" s="81"/>
      <c r="H17" s="81"/>
      <c r="I17" s="82">
        <v>186123.8</v>
      </c>
      <c r="J17" s="83">
        <v>3.7191629696266569E-2</v>
      </c>
    </row>
    <row r="18" spans="1:10" x14ac:dyDescent="0.25">
      <c r="A18" s="87" t="s">
        <v>19</v>
      </c>
      <c r="B18" s="87" t="s">
        <v>398</v>
      </c>
      <c r="C18" s="87" t="s">
        <v>20</v>
      </c>
      <c r="D18" s="84" t="s">
        <v>414</v>
      </c>
      <c r="E18" s="87" t="s">
        <v>31</v>
      </c>
      <c r="F18" s="87">
        <v>50</v>
      </c>
      <c r="G18" s="91">
        <v>61.32</v>
      </c>
      <c r="H18" s="91">
        <v>78.989999999999995</v>
      </c>
      <c r="I18" s="91">
        <v>3949.5</v>
      </c>
      <c r="J18" s="95">
        <v>7.8919698332725213E-4</v>
      </c>
    </row>
    <row r="19" spans="1:10" x14ac:dyDescent="0.25">
      <c r="A19" s="88" t="s">
        <v>22</v>
      </c>
      <c r="B19" s="88" t="s">
        <v>400</v>
      </c>
      <c r="C19" s="88" t="s">
        <v>20</v>
      </c>
      <c r="D19" s="85" t="s">
        <v>416</v>
      </c>
      <c r="E19" s="88" t="s">
        <v>31</v>
      </c>
      <c r="F19" s="88">
        <v>80</v>
      </c>
      <c r="G19" s="92">
        <v>265.73</v>
      </c>
      <c r="H19" s="92">
        <v>342.31</v>
      </c>
      <c r="I19" s="92">
        <v>27384.799999999999</v>
      </c>
      <c r="J19" s="96">
        <v>5.4720854662666501E-3</v>
      </c>
    </row>
    <row r="20" spans="1:10" x14ac:dyDescent="0.25">
      <c r="A20" s="88" t="s">
        <v>23</v>
      </c>
      <c r="B20" s="88" t="s">
        <v>397</v>
      </c>
      <c r="C20" s="88" t="s">
        <v>20</v>
      </c>
      <c r="D20" s="85" t="s">
        <v>413</v>
      </c>
      <c r="E20" s="88" t="s">
        <v>31</v>
      </c>
      <c r="F20" s="88">
        <v>25</v>
      </c>
      <c r="G20" s="92">
        <v>306.66000000000003</v>
      </c>
      <c r="H20" s="92">
        <v>395.03</v>
      </c>
      <c r="I20" s="92">
        <v>9875.75</v>
      </c>
      <c r="J20" s="96">
        <v>1.9733921023152574E-3</v>
      </c>
    </row>
    <row r="21" spans="1:10" x14ac:dyDescent="0.25">
      <c r="A21" s="88" t="s">
        <v>507</v>
      </c>
      <c r="B21" s="88" t="s">
        <v>399</v>
      </c>
      <c r="C21" s="88" t="s">
        <v>20</v>
      </c>
      <c r="D21" s="85" t="s">
        <v>415</v>
      </c>
      <c r="E21" s="88" t="s">
        <v>21</v>
      </c>
      <c r="F21" s="88">
        <v>1000</v>
      </c>
      <c r="G21" s="92">
        <v>26.53</v>
      </c>
      <c r="H21" s="92">
        <v>34.17</v>
      </c>
      <c r="I21" s="92">
        <v>34170</v>
      </c>
      <c r="J21" s="96">
        <v>6.8279176909209274E-3</v>
      </c>
    </row>
    <row r="22" spans="1:10" x14ac:dyDescent="0.25">
      <c r="A22" s="88" t="s">
        <v>508</v>
      </c>
      <c r="B22" s="88" t="s">
        <v>395</v>
      </c>
      <c r="C22" s="88" t="s">
        <v>20</v>
      </c>
      <c r="D22" s="85" t="s">
        <v>411</v>
      </c>
      <c r="E22" s="88" t="s">
        <v>21</v>
      </c>
      <c r="F22" s="88">
        <v>1000</v>
      </c>
      <c r="G22" s="92">
        <v>12.24</v>
      </c>
      <c r="H22" s="92">
        <v>15.76</v>
      </c>
      <c r="I22" s="92">
        <v>15760</v>
      </c>
      <c r="J22" s="96">
        <v>3.1491946973635884E-3</v>
      </c>
    </row>
    <row r="23" spans="1:10" ht="14.45" x14ac:dyDescent="0.3">
      <c r="A23" s="88" t="s">
        <v>509</v>
      </c>
      <c r="B23" s="88" t="s">
        <v>510</v>
      </c>
      <c r="C23" s="88" t="s">
        <v>20</v>
      </c>
      <c r="D23" s="85" t="s">
        <v>511</v>
      </c>
      <c r="E23" s="88" t="s">
        <v>25</v>
      </c>
      <c r="F23" s="88">
        <v>100</v>
      </c>
      <c r="G23" s="92">
        <v>9.9700000000000006</v>
      </c>
      <c r="H23" s="92">
        <v>12.84</v>
      </c>
      <c r="I23" s="92">
        <v>1284</v>
      </c>
      <c r="J23" s="96">
        <v>2.5657144615576444E-4</v>
      </c>
    </row>
    <row r="24" spans="1:10" x14ac:dyDescent="0.25">
      <c r="A24" s="88" t="s">
        <v>512</v>
      </c>
      <c r="B24" s="88" t="s">
        <v>513</v>
      </c>
      <c r="C24" s="88" t="s">
        <v>20</v>
      </c>
      <c r="D24" s="85" t="s">
        <v>514</v>
      </c>
      <c r="E24" s="88" t="s">
        <v>21</v>
      </c>
      <c r="F24" s="88">
        <v>200</v>
      </c>
      <c r="G24" s="92">
        <v>10.220000000000001</v>
      </c>
      <c r="H24" s="92">
        <v>13.16</v>
      </c>
      <c r="I24" s="92">
        <v>2632</v>
      </c>
      <c r="J24" s="96">
        <v>5.2593150021960433E-4</v>
      </c>
    </row>
    <row r="25" spans="1:10" x14ac:dyDescent="0.25">
      <c r="A25" s="88" t="s">
        <v>515</v>
      </c>
      <c r="B25" s="88" t="s">
        <v>516</v>
      </c>
      <c r="C25" s="88" t="s">
        <v>20</v>
      </c>
      <c r="D25" s="85" t="s">
        <v>517</v>
      </c>
      <c r="E25" s="88" t="s">
        <v>26</v>
      </c>
      <c r="F25" s="88">
        <v>70</v>
      </c>
      <c r="G25" s="92">
        <v>9.94</v>
      </c>
      <c r="H25" s="92">
        <v>12.8</v>
      </c>
      <c r="I25" s="92">
        <v>896</v>
      </c>
      <c r="J25" s="96">
        <v>1.790405107130568E-4</v>
      </c>
    </row>
    <row r="26" spans="1:10" x14ac:dyDescent="0.25">
      <c r="A26" s="88" t="s">
        <v>518</v>
      </c>
      <c r="B26" s="88" t="s">
        <v>396</v>
      </c>
      <c r="C26" s="88" t="s">
        <v>20</v>
      </c>
      <c r="D26" s="85" t="s">
        <v>412</v>
      </c>
      <c r="E26" s="88" t="s">
        <v>26</v>
      </c>
      <c r="F26" s="88">
        <v>75</v>
      </c>
      <c r="G26" s="92">
        <v>46.4</v>
      </c>
      <c r="H26" s="92">
        <v>59.77</v>
      </c>
      <c r="I26" s="92">
        <v>4482.75</v>
      </c>
      <c r="J26" s="96">
        <v>8.9575206406133413E-4</v>
      </c>
    </row>
    <row r="27" spans="1:10" x14ac:dyDescent="0.25">
      <c r="A27" s="88" t="s">
        <v>519</v>
      </c>
      <c r="B27" s="88" t="s">
        <v>520</v>
      </c>
      <c r="C27" s="88" t="s">
        <v>20</v>
      </c>
      <c r="D27" s="85" t="s">
        <v>521</v>
      </c>
      <c r="E27" s="88" t="s">
        <v>21</v>
      </c>
      <c r="F27" s="88">
        <v>2000</v>
      </c>
      <c r="G27" s="92">
        <v>28.61</v>
      </c>
      <c r="H27" s="92">
        <v>36.85</v>
      </c>
      <c r="I27" s="92">
        <v>73700</v>
      </c>
      <c r="J27" s="96">
        <v>1.4726881294143178E-2</v>
      </c>
    </row>
    <row r="28" spans="1:10" x14ac:dyDescent="0.25">
      <c r="A28" s="89" t="s">
        <v>522</v>
      </c>
      <c r="B28" s="89" t="s">
        <v>275</v>
      </c>
      <c r="C28" s="89" t="s">
        <v>20</v>
      </c>
      <c r="D28" s="86" t="s">
        <v>276</v>
      </c>
      <c r="E28" s="89" t="s">
        <v>31</v>
      </c>
      <c r="F28" s="89">
        <v>100</v>
      </c>
      <c r="G28" s="93">
        <v>93.07</v>
      </c>
      <c r="H28" s="93">
        <v>119.89</v>
      </c>
      <c r="I28" s="93">
        <v>11989</v>
      </c>
      <c r="J28" s="97">
        <v>2.395665940779953E-3</v>
      </c>
    </row>
    <row r="29" spans="1:10" x14ac:dyDescent="0.25">
      <c r="A29" s="80" t="s">
        <v>290</v>
      </c>
      <c r="B29" s="81"/>
      <c r="C29" s="81"/>
      <c r="D29" s="81" t="s">
        <v>523</v>
      </c>
      <c r="E29" s="81"/>
      <c r="F29" s="81"/>
      <c r="G29" s="81"/>
      <c r="H29" s="81"/>
      <c r="I29" s="82">
        <v>335131</v>
      </c>
      <c r="J29" s="83">
        <v>6.6966546200644461E-2</v>
      </c>
    </row>
    <row r="30" spans="1:10" x14ac:dyDescent="0.25">
      <c r="A30" s="87" t="s">
        <v>291</v>
      </c>
      <c r="B30" s="87" t="s">
        <v>277</v>
      </c>
      <c r="C30" s="87" t="s">
        <v>20</v>
      </c>
      <c r="D30" s="84" t="s">
        <v>278</v>
      </c>
      <c r="E30" s="87" t="s">
        <v>21</v>
      </c>
      <c r="F30" s="87">
        <v>600</v>
      </c>
      <c r="G30" s="91">
        <v>70.41</v>
      </c>
      <c r="H30" s="91">
        <v>90.7</v>
      </c>
      <c r="I30" s="91">
        <v>54420</v>
      </c>
      <c r="J30" s="95">
        <v>1.0874313161835437E-2</v>
      </c>
    </row>
    <row r="31" spans="1:10" x14ac:dyDescent="0.25">
      <c r="A31" s="88" t="s">
        <v>377</v>
      </c>
      <c r="B31" s="88" t="s">
        <v>403</v>
      </c>
      <c r="C31" s="88" t="s">
        <v>20</v>
      </c>
      <c r="D31" s="85" t="s">
        <v>419</v>
      </c>
      <c r="E31" s="88" t="s">
        <v>21</v>
      </c>
      <c r="F31" s="88">
        <v>300</v>
      </c>
      <c r="G31" s="92">
        <v>95.19</v>
      </c>
      <c r="H31" s="92">
        <v>122.62</v>
      </c>
      <c r="I31" s="92">
        <v>36786</v>
      </c>
      <c r="J31" s="96">
        <v>7.3506520391635128E-3</v>
      </c>
    </row>
    <row r="32" spans="1:10" x14ac:dyDescent="0.25">
      <c r="A32" s="88" t="s">
        <v>378</v>
      </c>
      <c r="B32" s="88" t="s">
        <v>281</v>
      </c>
      <c r="C32" s="88" t="s">
        <v>20</v>
      </c>
      <c r="D32" s="85" t="s">
        <v>282</v>
      </c>
      <c r="E32" s="88" t="s">
        <v>21</v>
      </c>
      <c r="F32" s="88">
        <v>1800</v>
      </c>
      <c r="G32" s="92">
        <v>11.67</v>
      </c>
      <c r="H32" s="92">
        <v>15.03</v>
      </c>
      <c r="I32" s="92">
        <v>27054</v>
      </c>
      <c r="J32" s="96">
        <v>5.4059843491417849E-3</v>
      </c>
    </row>
    <row r="33" spans="1:10" x14ac:dyDescent="0.25">
      <c r="A33" s="88" t="s">
        <v>379</v>
      </c>
      <c r="B33" s="88" t="s">
        <v>524</v>
      </c>
      <c r="C33" s="88" t="s">
        <v>20</v>
      </c>
      <c r="D33" s="85" t="s">
        <v>525</v>
      </c>
      <c r="E33" s="88" t="s">
        <v>21</v>
      </c>
      <c r="F33" s="88">
        <v>800</v>
      </c>
      <c r="G33" s="92">
        <v>3.63</v>
      </c>
      <c r="H33" s="92">
        <v>4.67</v>
      </c>
      <c r="I33" s="92">
        <v>3736</v>
      </c>
      <c r="J33" s="96">
        <v>7.465349866339065E-4</v>
      </c>
    </row>
    <row r="34" spans="1:10" x14ac:dyDescent="0.25">
      <c r="A34" s="88" t="s">
        <v>380</v>
      </c>
      <c r="B34" s="88" t="s">
        <v>402</v>
      </c>
      <c r="C34" s="88" t="s">
        <v>20</v>
      </c>
      <c r="D34" s="85" t="s">
        <v>417</v>
      </c>
      <c r="E34" s="88" t="s">
        <v>21</v>
      </c>
      <c r="F34" s="88">
        <v>1800</v>
      </c>
      <c r="G34" s="92">
        <v>49.71</v>
      </c>
      <c r="H34" s="92">
        <v>64.03</v>
      </c>
      <c r="I34" s="92">
        <v>115254</v>
      </c>
      <c r="J34" s="96">
        <v>2.3030284622458316E-2</v>
      </c>
    </row>
    <row r="35" spans="1:10" x14ac:dyDescent="0.25">
      <c r="A35" s="88" t="s">
        <v>381</v>
      </c>
      <c r="B35" s="88" t="s">
        <v>526</v>
      </c>
      <c r="C35" s="88" t="s">
        <v>20</v>
      </c>
      <c r="D35" s="85" t="s">
        <v>527</v>
      </c>
      <c r="E35" s="88" t="s">
        <v>21</v>
      </c>
      <c r="F35" s="88">
        <v>200</v>
      </c>
      <c r="G35" s="92">
        <v>122.81</v>
      </c>
      <c r="H35" s="92">
        <v>158.19999999999999</v>
      </c>
      <c r="I35" s="92">
        <v>31640</v>
      </c>
      <c r="J35" s="96">
        <v>6.3223680345548183E-3</v>
      </c>
    </row>
    <row r="36" spans="1:10" x14ac:dyDescent="0.25">
      <c r="A36" s="89" t="s">
        <v>382</v>
      </c>
      <c r="B36" s="89" t="s">
        <v>528</v>
      </c>
      <c r="C36" s="89" t="s">
        <v>20</v>
      </c>
      <c r="D36" s="86" t="s">
        <v>529</v>
      </c>
      <c r="E36" s="89" t="s">
        <v>21</v>
      </c>
      <c r="F36" s="89">
        <v>700</v>
      </c>
      <c r="G36" s="93">
        <v>73.459999999999994</v>
      </c>
      <c r="H36" s="93">
        <v>94.63</v>
      </c>
      <c r="I36" s="93">
        <v>66241</v>
      </c>
      <c r="J36" s="97">
        <v>1.3236409006856692E-2</v>
      </c>
    </row>
    <row r="37" spans="1:10" x14ac:dyDescent="0.25">
      <c r="A37" s="80" t="s">
        <v>27</v>
      </c>
      <c r="B37" s="81"/>
      <c r="C37" s="81"/>
      <c r="D37" s="81" t="s">
        <v>52</v>
      </c>
      <c r="E37" s="81"/>
      <c r="F37" s="81"/>
      <c r="G37" s="81"/>
      <c r="H37" s="81"/>
      <c r="I37" s="82">
        <v>341197</v>
      </c>
      <c r="J37" s="83">
        <v>6.8178666443931751E-2</v>
      </c>
    </row>
    <row r="38" spans="1:10" x14ac:dyDescent="0.25">
      <c r="A38" s="87" t="s">
        <v>28</v>
      </c>
      <c r="B38" s="87" t="s">
        <v>54</v>
      </c>
      <c r="C38" s="87" t="s">
        <v>20</v>
      </c>
      <c r="D38" s="84" t="s">
        <v>55</v>
      </c>
      <c r="E38" s="87" t="s">
        <v>21</v>
      </c>
      <c r="F38" s="87">
        <v>500</v>
      </c>
      <c r="G38" s="91">
        <v>101.55</v>
      </c>
      <c r="H38" s="91">
        <v>130.81</v>
      </c>
      <c r="I38" s="91">
        <v>65405</v>
      </c>
      <c r="J38" s="95">
        <v>1.3069357816057456E-2</v>
      </c>
    </row>
    <row r="39" spans="1:10" ht="38.25" x14ac:dyDescent="0.25">
      <c r="A39" s="88" t="s">
        <v>34</v>
      </c>
      <c r="B39" s="88" t="s">
        <v>57</v>
      </c>
      <c r="C39" s="88" t="s">
        <v>24</v>
      </c>
      <c r="D39" s="85" t="s">
        <v>58</v>
      </c>
      <c r="E39" s="88" t="s">
        <v>21</v>
      </c>
      <c r="F39" s="88">
        <v>1500</v>
      </c>
      <c r="G39" s="92">
        <v>55.76</v>
      </c>
      <c r="H39" s="92">
        <v>71.83</v>
      </c>
      <c r="I39" s="92">
        <v>107745</v>
      </c>
      <c r="J39" s="96">
        <v>2.1529821235243645E-2</v>
      </c>
    </row>
    <row r="40" spans="1:10" ht="51" x14ac:dyDescent="0.25">
      <c r="A40" s="88" t="s">
        <v>383</v>
      </c>
      <c r="B40" s="88" t="s">
        <v>530</v>
      </c>
      <c r="C40" s="88" t="s">
        <v>24</v>
      </c>
      <c r="D40" s="85" t="s">
        <v>531</v>
      </c>
      <c r="E40" s="88" t="s">
        <v>21</v>
      </c>
      <c r="F40" s="88">
        <v>300</v>
      </c>
      <c r="G40" s="92">
        <v>82.9</v>
      </c>
      <c r="H40" s="92">
        <v>106.79</v>
      </c>
      <c r="I40" s="92">
        <v>32037</v>
      </c>
      <c r="J40" s="96">
        <v>6.401697367984599E-3</v>
      </c>
    </row>
    <row r="41" spans="1:10" x14ac:dyDescent="0.25">
      <c r="A41" s="88" t="s">
        <v>384</v>
      </c>
      <c r="B41" s="88" t="s">
        <v>83</v>
      </c>
      <c r="C41" s="88" t="s">
        <v>20</v>
      </c>
      <c r="D41" s="85" t="s">
        <v>84</v>
      </c>
      <c r="E41" s="88" t="s">
        <v>21</v>
      </c>
      <c r="F41" s="88">
        <v>350</v>
      </c>
      <c r="G41" s="92">
        <v>128.31</v>
      </c>
      <c r="H41" s="92">
        <v>165.28</v>
      </c>
      <c r="I41" s="92">
        <v>57848</v>
      </c>
      <c r="J41" s="96">
        <v>1.1559302972911731E-2</v>
      </c>
    </row>
    <row r="42" spans="1:10" x14ac:dyDescent="0.25">
      <c r="A42" s="88" t="s">
        <v>385</v>
      </c>
      <c r="B42" s="88" t="s">
        <v>532</v>
      </c>
      <c r="C42" s="88" t="s">
        <v>20</v>
      </c>
      <c r="D42" s="85" t="s">
        <v>533</v>
      </c>
      <c r="E42" s="88" t="s">
        <v>21</v>
      </c>
      <c r="F42" s="88">
        <v>150</v>
      </c>
      <c r="G42" s="92">
        <v>125.72</v>
      </c>
      <c r="H42" s="92">
        <v>161.94999999999999</v>
      </c>
      <c r="I42" s="92">
        <v>24292.5</v>
      </c>
      <c r="J42" s="96">
        <v>4.8541759001081838E-3</v>
      </c>
    </row>
    <row r="43" spans="1:10" x14ac:dyDescent="0.25">
      <c r="A43" s="88" t="s">
        <v>386</v>
      </c>
      <c r="B43" s="88" t="s">
        <v>534</v>
      </c>
      <c r="C43" s="88" t="s">
        <v>20</v>
      </c>
      <c r="D43" s="85" t="s">
        <v>535</v>
      </c>
      <c r="E43" s="88" t="s">
        <v>25</v>
      </c>
      <c r="F43" s="88">
        <v>500</v>
      </c>
      <c r="G43" s="92">
        <v>18.940000000000001</v>
      </c>
      <c r="H43" s="92">
        <v>24.39</v>
      </c>
      <c r="I43" s="92">
        <v>12195</v>
      </c>
      <c r="J43" s="96">
        <v>2.4368292724840711E-3</v>
      </c>
    </row>
    <row r="44" spans="1:10" x14ac:dyDescent="0.25">
      <c r="A44" s="89" t="s">
        <v>536</v>
      </c>
      <c r="B44" s="89" t="s">
        <v>537</v>
      </c>
      <c r="C44" s="89" t="s">
        <v>20</v>
      </c>
      <c r="D44" s="86" t="s">
        <v>538</v>
      </c>
      <c r="E44" s="89" t="s">
        <v>21</v>
      </c>
      <c r="F44" s="89">
        <v>50</v>
      </c>
      <c r="G44" s="93">
        <v>647.02</v>
      </c>
      <c r="H44" s="93">
        <v>833.49</v>
      </c>
      <c r="I44" s="93">
        <v>41674.5</v>
      </c>
      <c r="J44" s="97">
        <v>8.3274818791420607E-3</v>
      </c>
    </row>
    <row r="45" spans="1:10" x14ac:dyDescent="0.25">
      <c r="A45" s="80" t="s">
        <v>39</v>
      </c>
      <c r="B45" s="81"/>
      <c r="C45" s="81"/>
      <c r="D45" s="81" t="s">
        <v>539</v>
      </c>
      <c r="E45" s="81"/>
      <c r="F45" s="81"/>
      <c r="G45" s="81"/>
      <c r="H45" s="81"/>
      <c r="I45" s="82">
        <v>484340.02</v>
      </c>
      <c r="J45" s="83">
        <v>9.6781790780772495E-2</v>
      </c>
    </row>
    <row r="46" spans="1:10" x14ac:dyDescent="0.25">
      <c r="A46" s="87" t="s">
        <v>40</v>
      </c>
      <c r="B46" s="87" t="s">
        <v>540</v>
      </c>
      <c r="C46" s="87" t="s">
        <v>20</v>
      </c>
      <c r="D46" s="84" t="s">
        <v>541</v>
      </c>
      <c r="E46" s="87" t="s">
        <v>21</v>
      </c>
      <c r="F46" s="87">
        <v>75</v>
      </c>
      <c r="G46" s="91">
        <v>759.62</v>
      </c>
      <c r="H46" s="91">
        <v>978.54</v>
      </c>
      <c r="I46" s="91">
        <v>73390.5</v>
      </c>
      <c r="J46" s="95">
        <v>1.4665036385587719E-2</v>
      </c>
    </row>
    <row r="47" spans="1:10" x14ac:dyDescent="0.25">
      <c r="A47" s="88" t="s">
        <v>41</v>
      </c>
      <c r="B47" s="88" t="s">
        <v>542</v>
      </c>
      <c r="C47" s="88" t="s">
        <v>20</v>
      </c>
      <c r="D47" s="85" t="s">
        <v>543</v>
      </c>
      <c r="E47" s="88" t="s">
        <v>26</v>
      </c>
      <c r="F47" s="88">
        <v>40</v>
      </c>
      <c r="G47" s="92">
        <v>79.25</v>
      </c>
      <c r="H47" s="92">
        <v>102.08</v>
      </c>
      <c r="I47" s="92">
        <v>4083.2</v>
      </c>
      <c r="J47" s="96">
        <v>8.1591318453521603E-4</v>
      </c>
    </row>
    <row r="48" spans="1:10" x14ac:dyDescent="0.25">
      <c r="A48" s="88" t="s">
        <v>42</v>
      </c>
      <c r="B48" s="88" t="s">
        <v>544</v>
      </c>
      <c r="C48" s="88" t="s">
        <v>20</v>
      </c>
      <c r="D48" s="85" t="s">
        <v>545</v>
      </c>
      <c r="E48" s="88" t="s">
        <v>26</v>
      </c>
      <c r="F48" s="88">
        <v>200</v>
      </c>
      <c r="G48" s="92">
        <v>118.53</v>
      </c>
      <c r="H48" s="92">
        <v>152.69</v>
      </c>
      <c r="I48" s="92">
        <v>30538</v>
      </c>
      <c r="J48" s="96">
        <v>6.1021641921376437E-3</v>
      </c>
    </row>
    <row r="49" spans="1:10" ht="25.5" x14ac:dyDescent="0.25">
      <c r="A49" s="88" t="s">
        <v>43</v>
      </c>
      <c r="B49" s="88" t="s">
        <v>546</v>
      </c>
      <c r="C49" s="88" t="s">
        <v>24</v>
      </c>
      <c r="D49" s="85" t="s">
        <v>547</v>
      </c>
      <c r="E49" s="88" t="s">
        <v>21</v>
      </c>
      <c r="F49" s="88">
        <v>30</v>
      </c>
      <c r="G49" s="92">
        <v>486.11</v>
      </c>
      <c r="H49" s="92">
        <v>626.20000000000005</v>
      </c>
      <c r="I49" s="92">
        <v>18786</v>
      </c>
      <c r="J49" s="96">
        <v>3.7538560650172826E-3</v>
      </c>
    </row>
    <row r="50" spans="1:10" ht="51" x14ac:dyDescent="0.25">
      <c r="A50" s="88" t="s">
        <v>44</v>
      </c>
      <c r="B50" s="88" t="s">
        <v>404</v>
      </c>
      <c r="C50" s="88" t="s">
        <v>24</v>
      </c>
      <c r="D50" s="85" t="s">
        <v>420</v>
      </c>
      <c r="E50" s="88" t="s">
        <v>21</v>
      </c>
      <c r="F50" s="88">
        <v>70</v>
      </c>
      <c r="G50" s="92">
        <v>787.39</v>
      </c>
      <c r="H50" s="92">
        <v>1014.31</v>
      </c>
      <c r="I50" s="92">
        <v>71001.7</v>
      </c>
      <c r="J50" s="96">
        <v>1.4187701595418802E-2</v>
      </c>
    </row>
    <row r="51" spans="1:10" x14ac:dyDescent="0.25">
      <c r="A51" s="88" t="s">
        <v>45</v>
      </c>
      <c r="B51" s="88" t="s">
        <v>548</v>
      </c>
      <c r="C51" s="88" t="s">
        <v>74</v>
      </c>
      <c r="D51" s="85" t="s">
        <v>549</v>
      </c>
      <c r="E51" s="88" t="s">
        <v>21</v>
      </c>
      <c r="F51" s="88">
        <v>130</v>
      </c>
      <c r="G51" s="92">
        <v>129.16</v>
      </c>
      <c r="H51" s="92">
        <v>166.38</v>
      </c>
      <c r="I51" s="92">
        <v>21629.4</v>
      </c>
      <c r="J51" s="96">
        <v>4.3220299357332485E-3</v>
      </c>
    </row>
    <row r="52" spans="1:10" ht="25.5" x14ac:dyDescent="0.25">
      <c r="A52" s="88" t="s">
        <v>550</v>
      </c>
      <c r="B52" s="88" t="s">
        <v>551</v>
      </c>
      <c r="C52" s="88" t="s">
        <v>74</v>
      </c>
      <c r="D52" s="85" t="s">
        <v>552</v>
      </c>
      <c r="E52" s="88" t="s">
        <v>75</v>
      </c>
      <c r="F52" s="88">
        <v>15</v>
      </c>
      <c r="G52" s="92">
        <v>675.4</v>
      </c>
      <c r="H52" s="92">
        <v>870.05</v>
      </c>
      <c r="I52" s="92">
        <v>13050.75</v>
      </c>
      <c r="J52" s="96">
        <v>2.6078269477549398E-3</v>
      </c>
    </row>
    <row r="53" spans="1:10" x14ac:dyDescent="0.25">
      <c r="A53" s="88" t="s">
        <v>553</v>
      </c>
      <c r="B53" s="88" t="s">
        <v>554</v>
      </c>
      <c r="C53" s="88" t="s">
        <v>74</v>
      </c>
      <c r="D53" s="85" t="s">
        <v>555</v>
      </c>
      <c r="E53" s="88" t="s">
        <v>75</v>
      </c>
      <c r="F53" s="88">
        <v>30</v>
      </c>
      <c r="G53" s="92">
        <v>822.62</v>
      </c>
      <c r="H53" s="92">
        <v>1059.69</v>
      </c>
      <c r="I53" s="92">
        <v>31790.7</v>
      </c>
      <c r="J53" s="96">
        <v>6.3524812097383648E-3</v>
      </c>
    </row>
    <row r="54" spans="1:10" ht="25.5" x14ac:dyDescent="0.25">
      <c r="A54" s="88" t="s">
        <v>556</v>
      </c>
      <c r="B54" s="88" t="s">
        <v>455</v>
      </c>
      <c r="C54" s="88" t="s">
        <v>24</v>
      </c>
      <c r="D54" s="85" t="s">
        <v>456</v>
      </c>
      <c r="E54" s="88" t="s">
        <v>26</v>
      </c>
      <c r="F54" s="88">
        <v>45</v>
      </c>
      <c r="G54" s="92">
        <v>179.43</v>
      </c>
      <c r="H54" s="92">
        <v>231.14</v>
      </c>
      <c r="I54" s="92">
        <v>10401.299999999999</v>
      </c>
      <c r="J54" s="96">
        <v>2.0784085536603991E-3</v>
      </c>
    </row>
    <row r="55" spans="1:10" ht="38.25" x14ac:dyDescent="0.25">
      <c r="A55" s="88" t="s">
        <v>557</v>
      </c>
      <c r="B55" s="88" t="s">
        <v>268</v>
      </c>
      <c r="C55" s="88" t="s">
        <v>24</v>
      </c>
      <c r="D55" s="85" t="s">
        <v>269</v>
      </c>
      <c r="E55" s="88" t="s">
        <v>25</v>
      </c>
      <c r="F55" s="88">
        <v>444</v>
      </c>
      <c r="G55" s="92">
        <v>5.84</v>
      </c>
      <c r="H55" s="92">
        <v>7.52</v>
      </c>
      <c r="I55" s="92">
        <v>3338.88</v>
      </c>
      <c r="J55" s="96">
        <v>6.6718167456429817E-4</v>
      </c>
    </row>
    <row r="56" spans="1:10" x14ac:dyDescent="0.25">
      <c r="A56" s="88" t="s">
        <v>558</v>
      </c>
      <c r="B56" s="88" t="s">
        <v>405</v>
      </c>
      <c r="C56" s="88" t="s">
        <v>20</v>
      </c>
      <c r="D56" s="85" t="s">
        <v>422</v>
      </c>
      <c r="E56" s="88" t="s">
        <v>21</v>
      </c>
      <c r="F56" s="88">
        <v>200</v>
      </c>
      <c r="G56" s="92">
        <v>279.57</v>
      </c>
      <c r="H56" s="92">
        <v>360.14</v>
      </c>
      <c r="I56" s="92">
        <v>72028</v>
      </c>
      <c r="J56" s="96">
        <v>1.4392778912544705E-2</v>
      </c>
    </row>
    <row r="57" spans="1:10" ht="38.25" x14ac:dyDescent="0.25">
      <c r="A57" s="88" t="s">
        <v>559</v>
      </c>
      <c r="B57" s="88" t="s">
        <v>560</v>
      </c>
      <c r="C57" s="88" t="s">
        <v>24</v>
      </c>
      <c r="D57" s="85" t="s">
        <v>561</v>
      </c>
      <c r="E57" s="88" t="s">
        <v>21</v>
      </c>
      <c r="F57" s="88">
        <v>33.6</v>
      </c>
      <c r="G57" s="92">
        <v>632.12</v>
      </c>
      <c r="H57" s="92">
        <v>814.29</v>
      </c>
      <c r="I57" s="92">
        <v>27360.14</v>
      </c>
      <c r="J57" s="96">
        <v>5.4671578557820696E-3</v>
      </c>
    </row>
    <row r="58" spans="1:10" x14ac:dyDescent="0.25">
      <c r="A58" s="88" t="s">
        <v>562</v>
      </c>
      <c r="B58" s="88" t="s">
        <v>563</v>
      </c>
      <c r="C58" s="88" t="s">
        <v>20</v>
      </c>
      <c r="D58" s="85" t="s">
        <v>564</v>
      </c>
      <c r="E58" s="88" t="s">
        <v>21</v>
      </c>
      <c r="F58" s="88">
        <v>150</v>
      </c>
      <c r="G58" s="92">
        <v>348.95</v>
      </c>
      <c r="H58" s="92">
        <v>449.51</v>
      </c>
      <c r="I58" s="92">
        <v>67426.5</v>
      </c>
      <c r="J58" s="96">
        <v>1.3473297986153933E-2</v>
      </c>
    </row>
    <row r="59" spans="1:10" x14ac:dyDescent="0.25">
      <c r="A59" s="89" t="s">
        <v>565</v>
      </c>
      <c r="B59" s="89" t="s">
        <v>566</v>
      </c>
      <c r="C59" s="89" t="s">
        <v>20</v>
      </c>
      <c r="D59" s="86" t="s">
        <v>567</v>
      </c>
      <c r="E59" s="89" t="s">
        <v>21</v>
      </c>
      <c r="F59" s="89">
        <v>45</v>
      </c>
      <c r="G59" s="93">
        <v>681.66</v>
      </c>
      <c r="H59" s="93">
        <v>878.11</v>
      </c>
      <c r="I59" s="93">
        <v>39514.949999999997</v>
      </c>
      <c r="J59" s="97">
        <v>7.8959562821438664E-3</v>
      </c>
    </row>
    <row r="60" spans="1:10" x14ac:dyDescent="0.25">
      <c r="A60" s="80" t="s">
        <v>46</v>
      </c>
      <c r="B60" s="81"/>
      <c r="C60" s="81"/>
      <c r="D60" s="81" t="s">
        <v>568</v>
      </c>
      <c r="E60" s="81"/>
      <c r="F60" s="81"/>
      <c r="G60" s="81"/>
      <c r="H60" s="81"/>
      <c r="I60" s="82">
        <v>967255.05</v>
      </c>
      <c r="J60" s="83">
        <v>0.19327883721181172</v>
      </c>
    </row>
    <row r="61" spans="1:10" x14ac:dyDescent="0.25">
      <c r="A61" s="87" t="s">
        <v>47</v>
      </c>
      <c r="B61" s="87" t="s">
        <v>569</v>
      </c>
      <c r="C61" s="87" t="s">
        <v>20</v>
      </c>
      <c r="D61" s="84" t="s">
        <v>570</v>
      </c>
      <c r="E61" s="87" t="s">
        <v>21</v>
      </c>
      <c r="F61" s="87">
        <v>450</v>
      </c>
      <c r="G61" s="91">
        <v>74.75</v>
      </c>
      <c r="H61" s="91">
        <v>96.29</v>
      </c>
      <c r="I61" s="91">
        <v>43330.5</v>
      </c>
      <c r="J61" s="95">
        <v>8.6583871087635138E-3</v>
      </c>
    </row>
    <row r="62" spans="1:10" x14ac:dyDescent="0.25">
      <c r="A62" s="88" t="s">
        <v>48</v>
      </c>
      <c r="B62" s="88" t="s">
        <v>571</v>
      </c>
      <c r="C62" s="88" t="s">
        <v>20</v>
      </c>
      <c r="D62" s="85" t="s">
        <v>572</v>
      </c>
      <c r="E62" s="88" t="s">
        <v>25</v>
      </c>
      <c r="F62" s="88">
        <v>100</v>
      </c>
      <c r="G62" s="92">
        <v>70.03</v>
      </c>
      <c r="H62" s="92">
        <v>90.21</v>
      </c>
      <c r="I62" s="92">
        <v>9021</v>
      </c>
      <c r="J62" s="96">
        <v>1.8025942490429525E-3</v>
      </c>
    </row>
    <row r="63" spans="1:10" x14ac:dyDescent="0.25">
      <c r="A63" s="88" t="s">
        <v>49</v>
      </c>
      <c r="B63" s="88" t="s">
        <v>573</v>
      </c>
      <c r="C63" s="88" t="s">
        <v>20</v>
      </c>
      <c r="D63" s="85" t="s">
        <v>574</v>
      </c>
      <c r="E63" s="88" t="s">
        <v>21</v>
      </c>
      <c r="F63" s="88">
        <v>400</v>
      </c>
      <c r="G63" s="92">
        <v>84.26</v>
      </c>
      <c r="H63" s="92">
        <v>108.54</v>
      </c>
      <c r="I63" s="92">
        <v>43416</v>
      </c>
      <c r="J63" s="96">
        <v>8.6754718896407089E-3</v>
      </c>
    </row>
    <row r="64" spans="1:10" x14ac:dyDescent="0.25">
      <c r="A64" s="88" t="s">
        <v>50</v>
      </c>
      <c r="B64" s="88" t="s">
        <v>575</v>
      </c>
      <c r="C64" s="88" t="s">
        <v>20</v>
      </c>
      <c r="D64" s="85" t="s">
        <v>576</v>
      </c>
      <c r="E64" s="88" t="s">
        <v>21</v>
      </c>
      <c r="F64" s="88">
        <v>1200</v>
      </c>
      <c r="G64" s="92">
        <v>98.16</v>
      </c>
      <c r="H64" s="92">
        <v>126.44</v>
      </c>
      <c r="I64" s="92">
        <v>151728</v>
      </c>
      <c r="J64" s="96">
        <v>3.0318592198069958E-2</v>
      </c>
    </row>
    <row r="65" spans="1:10" ht="25.5" x14ac:dyDescent="0.25">
      <c r="A65" s="88" t="s">
        <v>577</v>
      </c>
      <c r="B65" s="88" t="s">
        <v>578</v>
      </c>
      <c r="C65" s="88" t="s">
        <v>20</v>
      </c>
      <c r="D65" s="85" t="s">
        <v>579</v>
      </c>
      <c r="E65" s="88" t="s">
        <v>21</v>
      </c>
      <c r="F65" s="88">
        <v>200</v>
      </c>
      <c r="G65" s="92">
        <v>240.48</v>
      </c>
      <c r="H65" s="92">
        <v>309.77999999999997</v>
      </c>
      <c r="I65" s="92">
        <v>61956</v>
      </c>
      <c r="J65" s="96">
        <v>1.2380171743011325E-2</v>
      </c>
    </row>
    <row r="66" spans="1:10" x14ac:dyDescent="0.25">
      <c r="A66" s="88" t="s">
        <v>580</v>
      </c>
      <c r="B66" s="88" t="s">
        <v>581</v>
      </c>
      <c r="C66" s="88" t="s">
        <v>20</v>
      </c>
      <c r="D66" s="85" t="s">
        <v>582</v>
      </c>
      <c r="E66" s="88" t="s">
        <v>21</v>
      </c>
      <c r="F66" s="88">
        <v>150</v>
      </c>
      <c r="G66" s="92">
        <v>582.30999999999995</v>
      </c>
      <c r="H66" s="92">
        <v>750.13</v>
      </c>
      <c r="I66" s="92">
        <v>112519.5</v>
      </c>
      <c r="J66" s="96">
        <v>2.2483871367385933E-2</v>
      </c>
    </row>
    <row r="67" spans="1:10" x14ac:dyDescent="0.25">
      <c r="A67" s="88" t="s">
        <v>583</v>
      </c>
      <c r="B67" s="88" t="s">
        <v>35</v>
      </c>
      <c r="C67" s="88" t="s">
        <v>20</v>
      </c>
      <c r="D67" s="85" t="s">
        <v>36</v>
      </c>
      <c r="E67" s="88" t="s">
        <v>37</v>
      </c>
      <c r="F67" s="88">
        <v>3000</v>
      </c>
      <c r="G67" s="92">
        <v>26.05</v>
      </c>
      <c r="H67" s="92">
        <v>33.549999999999997</v>
      </c>
      <c r="I67" s="92">
        <v>100650</v>
      </c>
      <c r="J67" s="96">
        <v>2.0112084155434338E-2</v>
      </c>
    </row>
    <row r="68" spans="1:10" x14ac:dyDescent="0.25">
      <c r="A68" s="88" t="s">
        <v>584</v>
      </c>
      <c r="B68" s="88" t="s">
        <v>585</v>
      </c>
      <c r="C68" s="88" t="s">
        <v>20</v>
      </c>
      <c r="D68" s="85" t="s">
        <v>586</v>
      </c>
      <c r="E68" s="88" t="s">
        <v>26</v>
      </c>
      <c r="F68" s="88">
        <v>15</v>
      </c>
      <c r="G68" s="92">
        <v>1490.1</v>
      </c>
      <c r="H68" s="92">
        <v>1919.54</v>
      </c>
      <c r="I68" s="92">
        <v>28793.1</v>
      </c>
      <c r="J68" s="96">
        <v>5.7534947868438796E-3</v>
      </c>
    </row>
    <row r="69" spans="1:10" x14ac:dyDescent="0.25">
      <c r="A69" s="88" t="s">
        <v>587</v>
      </c>
      <c r="B69" s="88" t="s">
        <v>588</v>
      </c>
      <c r="C69" s="88" t="s">
        <v>20</v>
      </c>
      <c r="D69" s="85" t="s">
        <v>589</v>
      </c>
      <c r="E69" s="88" t="s">
        <v>26</v>
      </c>
      <c r="F69" s="88">
        <v>15</v>
      </c>
      <c r="G69" s="92">
        <v>2133.9</v>
      </c>
      <c r="H69" s="92">
        <v>2748.88</v>
      </c>
      <c r="I69" s="92">
        <v>41233.199999999997</v>
      </c>
      <c r="J69" s="96">
        <v>8.239300431175909E-3</v>
      </c>
    </row>
    <row r="70" spans="1:10" ht="38.25" x14ac:dyDescent="0.25">
      <c r="A70" s="88" t="s">
        <v>590</v>
      </c>
      <c r="B70" s="88" t="s">
        <v>591</v>
      </c>
      <c r="C70" s="88" t="s">
        <v>24</v>
      </c>
      <c r="D70" s="85" t="s">
        <v>592</v>
      </c>
      <c r="E70" s="88" t="s">
        <v>26</v>
      </c>
      <c r="F70" s="88">
        <v>15</v>
      </c>
      <c r="G70" s="92">
        <v>1681.07</v>
      </c>
      <c r="H70" s="92">
        <v>2165.5500000000002</v>
      </c>
      <c r="I70" s="92">
        <v>32483.25</v>
      </c>
      <c r="J70" s="96">
        <v>6.4908679348436409E-3</v>
      </c>
    </row>
    <row r="71" spans="1:10" ht="51" x14ac:dyDescent="0.25">
      <c r="A71" s="88" t="s">
        <v>593</v>
      </c>
      <c r="B71" s="88" t="s">
        <v>407</v>
      </c>
      <c r="C71" s="88" t="s">
        <v>24</v>
      </c>
      <c r="D71" s="85" t="s">
        <v>424</v>
      </c>
      <c r="E71" s="88" t="s">
        <v>25</v>
      </c>
      <c r="F71" s="88">
        <v>200</v>
      </c>
      <c r="G71" s="92">
        <v>33.369999999999997</v>
      </c>
      <c r="H71" s="92">
        <v>42.98</v>
      </c>
      <c r="I71" s="92">
        <v>8596</v>
      </c>
      <c r="J71" s="96">
        <v>1.7176698996533887E-3</v>
      </c>
    </row>
    <row r="72" spans="1:10" x14ac:dyDescent="0.25">
      <c r="A72" s="88" t="s">
        <v>594</v>
      </c>
      <c r="B72" s="88" t="s">
        <v>595</v>
      </c>
      <c r="C72" s="88" t="s">
        <v>20</v>
      </c>
      <c r="D72" s="85" t="s">
        <v>596</v>
      </c>
      <c r="E72" s="88" t="s">
        <v>21</v>
      </c>
      <c r="F72" s="88">
        <v>3000</v>
      </c>
      <c r="G72" s="92">
        <v>58.42</v>
      </c>
      <c r="H72" s="92">
        <v>75.25</v>
      </c>
      <c r="I72" s="92">
        <v>225750</v>
      </c>
      <c r="J72" s="96">
        <v>4.510981617575064E-2</v>
      </c>
    </row>
    <row r="73" spans="1:10" ht="25.5" x14ac:dyDescent="0.25">
      <c r="A73" s="88" t="s">
        <v>597</v>
      </c>
      <c r="B73" s="88" t="s">
        <v>598</v>
      </c>
      <c r="C73" s="88" t="s">
        <v>24</v>
      </c>
      <c r="D73" s="85" t="s">
        <v>599</v>
      </c>
      <c r="E73" s="88" t="s">
        <v>25</v>
      </c>
      <c r="F73" s="88">
        <v>300</v>
      </c>
      <c r="G73" s="92">
        <v>54.67</v>
      </c>
      <c r="H73" s="92">
        <v>70.42</v>
      </c>
      <c r="I73" s="92">
        <v>21126</v>
      </c>
      <c r="J73" s="96">
        <v>4.2214395416562923E-3</v>
      </c>
    </row>
    <row r="74" spans="1:10" ht="38.25" x14ac:dyDescent="0.25">
      <c r="A74" s="88" t="s">
        <v>600</v>
      </c>
      <c r="B74" s="88" t="s">
        <v>601</v>
      </c>
      <c r="C74" s="88" t="s">
        <v>24</v>
      </c>
      <c r="D74" s="85" t="s">
        <v>602</v>
      </c>
      <c r="E74" s="88" t="s">
        <v>25</v>
      </c>
      <c r="F74" s="88">
        <v>250</v>
      </c>
      <c r="G74" s="92">
        <v>177.56</v>
      </c>
      <c r="H74" s="92">
        <v>228.73</v>
      </c>
      <c r="I74" s="92">
        <v>57182.5</v>
      </c>
      <c r="J74" s="96">
        <v>1.1426321432867601E-2</v>
      </c>
    </row>
    <row r="75" spans="1:10" ht="38.25" x14ac:dyDescent="0.25">
      <c r="A75" s="89" t="s">
        <v>603</v>
      </c>
      <c r="B75" s="89" t="s">
        <v>604</v>
      </c>
      <c r="C75" s="89" t="s">
        <v>24</v>
      </c>
      <c r="D75" s="86" t="s">
        <v>605</v>
      </c>
      <c r="E75" s="89" t="s">
        <v>25</v>
      </c>
      <c r="F75" s="89">
        <v>250</v>
      </c>
      <c r="G75" s="93">
        <v>91.51</v>
      </c>
      <c r="H75" s="93">
        <v>117.88</v>
      </c>
      <c r="I75" s="93">
        <v>29470</v>
      </c>
      <c r="J75" s="97">
        <v>5.8887542976716343E-3</v>
      </c>
    </row>
    <row r="76" spans="1:10" x14ac:dyDescent="0.25">
      <c r="A76" s="80" t="s">
        <v>51</v>
      </c>
      <c r="B76" s="81"/>
      <c r="C76" s="81"/>
      <c r="D76" s="81" t="s">
        <v>606</v>
      </c>
      <c r="E76" s="81"/>
      <c r="F76" s="81"/>
      <c r="G76" s="81"/>
      <c r="H76" s="81"/>
      <c r="I76" s="82">
        <v>370370.65</v>
      </c>
      <c r="J76" s="83">
        <v>7.4008203492329033E-2</v>
      </c>
    </row>
    <row r="77" spans="1:10" x14ac:dyDescent="0.25">
      <c r="A77" s="87" t="s">
        <v>53</v>
      </c>
      <c r="B77" s="87" t="s">
        <v>607</v>
      </c>
      <c r="C77" s="87" t="s">
        <v>20</v>
      </c>
      <c r="D77" s="84" t="s">
        <v>608</v>
      </c>
      <c r="E77" s="87" t="s">
        <v>73</v>
      </c>
      <c r="F77" s="87">
        <v>100</v>
      </c>
      <c r="G77" s="91">
        <v>601.76</v>
      </c>
      <c r="H77" s="91">
        <v>775.18</v>
      </c>
      <c r="I77" s="91">
        <v>77518</v>
      </c>
      <c r="J77" s="95">
        <v>1.5489801684659306E-2</v>
      </c>
    </row>
    <row r="78" spans="1:10" x14ac:dyDescent="0.25">
      <c r="A78" s="88" t="s">
        <v>56</v>
      </c>
      <c r="B78" s="88" t="s">
        <v>609</v>
      </c>
      <c r="C78" s="88" t="s">
        <v>20</v>
      </c>
      <c r="D78" s="85" t="s">
        <v>610</v>
      </c>
      <c r="E78" s="88" t="s">
        <v>73</v>
      </c>
      <c r="F78" s="88">
        <v>100</v>
      </c>
      <c r="G78" s="92">
        <v>424.53</v>
      </c>
      <c r="H78" s="92">
        <v>546.87</v>
      </c>
      <c r="I78" s="92">
        <v>54687</v>
      </c>
      <c r="J78" s="96">
        <v>1.0927665635451939E-2</v>
      </c>
    </row>
    <row r="79" spans="1:10" x14ac:dyDescent="0.25">
      <c r="A79" s="88" t="s">
        <v>611</v>
      </c>
      <c r="B79" s="88" t="s">
        <v>612</v>
      </c>
      <c r="C79" s="88" t="s">
        <v>20</v>
      </c>
      <c r="D79" s="85" t="s">
        <v>613</v>
      </c>
      <c r="E79" s="88" t="s">
        <v>73</v>
      </c>
      <c r="F79" s="88">
        <v>250</v>
      </c>
      <c r="G79" s="92">
        <v>169.81</v>
      </c>
      <c r="H79" s="92">
        <v>218.74</v>
      </c>
      <c r="I79" s="92">
        <v>54685</v>
      </c>
      <c r="J79" s="96">
        <v>1.0927265991454813E-2</v>
      </c>
    </row>
    <row r="80" spans="1:10" x14ac:dyDescent="0.25">
      <c r="A80" s="88" t="s">
        <v>614</v>
      </c>
      <c r="B80" s="88" t="s">
        <v>615</v>
      </c>
      <c r="C80" s="88" t="s">
        <v>20</v>
      </c>
      <c r="D80" s="85" t="s">
        <v>616</v>
      </c>
      <c r="E80" s="88" t="s">
        <v>73</v>
      </c>
      <c r="F80" s="88">
        <v>250</v>
      </c>
      <c r="G80" s="92">
        <v>180.52</v>
      </c>
      <c r="H80" s="92">
        <v>232.54</v>
      </c>
      <c r="I80" s="92">
        <v>58135</v>
      </c>
      <c r="J80" s="96">
        <v>1.1616651886499506E-2</v>
      </c>
    </row>
    <row r="81" spans="1:10" x14ac:dyDescent="0.25">
      <c r="A81" s="88" t="s">
        <v>617</v>
      </c>
      <c r="B81" s="88" t="s">
        <v>409</v>
      </c>
      <c r="C81" s="88" t="s">
        <v>20</v>
      </c>
      <c r="D81" s="85" t="s">
        <v>426</v>
      </c>
      <c r="E81" s="88" t="s">
        <v>26</v>
      </c>
      <c r="F81" s="88">
        <v>15</v>
      </c>
      <c r="G81" s="92">
        <v>820.63</v>
      </c>
      <c r="H81" s="92">
        <v>1057.1300000000001</v>
      </c>
      <c r="I81" s="92">
        <v>15856.95</v>
      </c>
      <c r="J81" s="96">
        <v>3.1685674401243373E-3</v>
      </c>
    </row>
    <row r="82" spans="1:10" x14ac:dyDescent="0.25">
      <c r="A82" s="88" t="s">
        <v>618</v>
      </c>
      <c r="B82" s="88" t="s">
        <v>619</v>
      </c>
      <c r="C82" s="88" t="s">
        <v>20</v>
      </c>
      <c r="D82" s="85" t="s">
        <v>620</v>
      </c>
      <c r="E82" s="88" t="s">
        <v>26</v>
      </c>
      <c r="F82" s="88">
        <v>20</v>
      </c>
      <c r="G82" s="92">
        <v>593.59</v>
      </c>
      <c r="H82" s="92">
        <v>764.66</v>
      </c>
      <c r="I82" s="92">
        <v>15293.2</v>
      </c>
      <c r="J82" s="96">
        <v>3.0559177884340628E-3</v>
      </c>
    </row>
    <row r="83" spans="1:10" x14ac:dyDescent="0.25">
      <c r="A83" s="88" t="s">
        <v>621</v>
      </c>
      <c r="B83" s="88" t="s">
        <v>408</v>
      </c>
      <c r="C83" s="88" t="s">
        <v>20</v>
      </c>
      <c r="D83" s="85" t="s">
        <v>425</v>
      </c>
      <c r="E83" s="88" t="s">
        <v>26</v>
      </c>
      <c r="F83" s="88">
        <v>30</v>
      </c>
      <c r="G83" s="92">
        <v>434.83</v>
      </c>
      <c r="H83" s="92">
        <v>560.14</v>
      </c>
      <c r="I83" s="92">
        <v>16804.2</v>
      </c>
      <c r="J83" s="96">
        <v>3.3578488282637827E-3</v>
      </c>
    </row>
    <row r="84" spans="1:10" x14ac:dyDescent="0.25">
      <c r="A84" s="88" t="s">
        <v>622</v>
      </c>
      <c r="B84" s="88" t="s">
        <v>63</v>
      </c>
      <c r="C84" s="88" t="s">
        <v>20</v>
      </c>
      <c r="D84" s="85" t="s">
        <v>64</v>
      </c>
      <c r="E84" s="88" t="s">
        <v>26</v>
      </c>
      <c r="F84" s="88">
        <v>30</v>
      </c>
      <c r="G84" s="92">
        <v>153.6</v>
      </c>
      <c r="H84" s="92">
        <v>197.86</v>
      </c>
      <c r="I84" s="92">
        <v>5935.8</v>
      </c>
      <c r="J84" s="96">
        <v>1.1861034190742887E-3</v>
      </c>
    </row>
    <row r="85" spans="1:10" ht="51" x14ac:dyDescent="0.25">
      <c r="A85" s="88" t="s">
        <v>623</v>
      </c>
      <c r="B85" s="88" t="s">
        <v>624</v>
      </c>
      <c r="C85" s="88" t="s">
        <v>24</v>
      </c>
      <c r="D85" s="85" t="s">
        <v>625</v>
      </c>
      <c r="E85" s="88" t="s">
        <v>26</v>
      </c>
      <c r="F85" s="88">
        <v>5</v>
      </c>
      <c r="G85" s="92">
        <v>769.44</v>
      </c>
      <c r="H85" s="92">
        <v>991.19</v>
      </c>
      <c r="I85" s="92">
        <v>4955.95</v>
      </c>
      <c r="J85" s="96">
        <v>9.9030783378166736E-4</v>
      </c>
    </row>
    <row r="86" spans="1:10" x14ac:dyDescent="0.25">
      <c r="A86" s="88" t="s">
        <v>626</v>
      </c>
      <c r="B86" s="88" t="s">
        <v>627</v>
      </c>
      <c r="C86" s="88" t="s">
        <v>20</v>
      </c>
      <c r="D86" s="85" t="s">
        <v>628</v>
      </c>
      <c r="E86" s="88" t="s">
        <v>26</v>
      </c>
      <c r="F86" s="88">
        <v>100</v>
      </c>
      <c r="G86" s="92">
        <v>45.81</v>
      </c>
      <c r="H86" s="92">
        <v>59.01</v>
      </c>
      <c r="I86" s="92">
        <v>5901</v>
      </c>
      <c r="J86" s="96">
        <v>1.1791496135242726E-3</v>
      </c>
    </row>
    <row r="87" spans="1:10" x14ac:dyDescent="0.25">
      <c r="A87" s="88" t="s">
        <v>629</v>
      </c>
      <c r="B87" s="88" t="s">
        <v>630</v>
      </c>
      <c r="C87" s="88" t="s">
        <v>20</v>
      </c>
      <c r="D87" s="85" t="s">
        <v>631</v>
      </c>
      <c r="E87" s="88" t="s">
        <v>26</v>
      </c>
      <c r="F87" s="88">
        <v>100</v>
      </c>
      <c r="G87" s="92">
        <v>100.07</v>
      </c>
      <c r="H87" s="92">
        <v>128.91</v>
      </c>
      <c r="I87" s="92">
        <v>12891</v>
      </c>
      <c r="J87" s="96">
        <v>2.5759053834843921E-3</v>
      </c>
    </row>
    <row r="88" spans="1:10" x14ac:dyDescent="0.25">
      <c r="A88" s="88" t="s">
        <v>632</v>
      </c>
      <c r="B88" s="88" t="s">
        <v>633</v>
      </c>
      <c r="C88" s="88" t="s">
        <v>20</v>
      </c>
      <c r="D88" s="85" t="s">
        <v>634</v>
      </c>
      <c r="E88" s="88" t="s">
        <v>26</v>
      </c>
      <c r="F88" s="88">
        <v>250</v>
      </c>
      <c r="G88" s="92">
        <v>16.809999999999999</v>
      </c>
      <c r="H88" s="92">
        <v>21.65</v>
      </c>
      <c r="I88" s="92">
        <v>5412.5</v>
      </c>
      <c r="J88" s="96">
        <v>1.0815365672259152E-3</v>
      </c>
    </row>
    <row r="89" spans="1:10" x14ac:dyDescent="0.25">
      <c r="A89" s="88" t="s">
        <v>635</v>
      </c>
      <c r="B89" s="88" t="s">
        <v>636</v>
      </c>
      <c r="C89" s="88" t="s">
        <v>20</v>
      </c>
      <c r="D89" s="85" t="s">
        <v>637</v>
      </c>
      <c r="E89" s="88" t="s">
        <v>26</v>
      </c>
      <c r="F89" s="88">
        <v>250</v>
      </c>
      <c r="G89" s="92">
        <v>12.8</v>
      </c>
      <c r="H89" s="92">
        <v>16.48</v>
      </c>
      <c r="I89" s="92">
        <v>4120</v>
      </c>
      <c r="J89" s="96">
        <v>8.2326663408235944E-4</v>
      </c>
    </row>
    <row r="90" spans="1:10" x14ac:dyDescent="0.25">
      <c r="A90" s="88" t="s">
        <v>638</v>
      </c>
      <c r="B90" s="88" t="s">
        <v>639</v>
      </c>
      <c r="C90" s="88" t="s">
        <v>20</v>
      </c>
      <c r="D90" s="85" t="s">
        <v>640</v>
      </c>
      <c r="E90" s="88" t="s">
        <v>26</v>
      </c>
      <c r="F90" s="88">
        <v>5</v>
      </c>
      <c r="G90" s="92">
        <v>857.16</v>
      </c>
      <c r="H90" s="92">
        <v>1104.19</v>
      </c>
      <c r="I90" s="92">
        <v>5520.95</v>
      </c>
      <c r="J90" s="96">
        <v>1.1032072629701462E-3</v>
      </c>
    </row>
    <row r="91" spans="1:10" x14ac:dyDescent="0.25">
      <c r="A91" s="88" t="s">
        <v>641</v>
      </c>
      <c r="B91" s="88" t="s">
        <v>642</v>
      </c>
      <c r="C91" s="88" t="s">
        <v>20</v>
      </c>
      <c r="D91" s="85" t="s">
        <v>643</v>
      </c>
      <c r="E91" s="88" t="s">
        <v>25</v>
      </c>
      <c r="F91" s="88">
        <v>250</v>
      </c>
      <c r="G91" s="92">
        <v>17.8</v>
      </c>
      <c r="H91" s="92">
        <v>22.92</v>
      </c>
      <c r="I91" s="92">
        <v>5730</v>
      </c>
      <c r="J91" s="96">
        <v>1.1449800517698834E-3</v>
      </c>
    </row>
    <row r="92" spans="1:10" x14ac:dyDescent="0.25">
      <c r="A92" s="88" t="s">
        <v>644</v>
      </c>
      <c r="B92" s="88" t="s">
        <v>645</v>
      </c>
      <c r="C92" s="88" t="s">
        <v>20</v>
      </c>
      <c r="D92" s="85" t="s">
        <v>646</v>
      </c>
      <c r="E92" s="88" t="s">
        <v>25</v>
      </c>
      <c r="F92" s="88">
        <v>150</v>
      </c>
      <c r="G92" s="92">
        <v>46.67</v>
      </c>
      <c r="H92" s="92">
        <v>60.12</v>
      </c>
      <c r="I92" s="92">
        <v>9018</v>
      </c>
      <c r="J92" s="96">
        <v>1.8019947830472615E-3</v>
      </c>
    </row>
    <row r="93" spans="1:10" x14ac:dyDescent="0.25">
      <c r="A93" s="88" t="s">
        <v>647</v>
      </c>
      <c r="B93" s="88" t="s">
        <v>648</v>
      </c>
      <c r="C93" s="88" t="s">
        <v>20</v>
      </c>
      <c r="D93" s="85" t="s">
        <v>649</v>
      </c>
      <c r="E93" s="88" t="s">
        <v>25</v>
      </c>
      <c r="F93" s="88">
        <v>100</v>
      </c>
      <c r="G93" s="92">
        <v>29.38</v>
      </c>
      <c r="H93" s="92">
        <v>37.840000000000003</v>
      </c>
      <c r="I93" s="92">
        <v>3784</v>
      </c>
      <c r="J93" s="96">
        <v>7.5612644256496317E-4</v>
      </c>
    </row>
    <row r="94" spans="1:10" x14ac:dyDescent="0.25">
      <c r="A94" s="88" t="s">
        <v>650</v>
      </c>
      <c r="B94" s="88" t="s">
        <v>651</v>
      </c>
      <c r="C94" s="88" t="s">
        <v>20</v>
      </c>
      <c r="D94" s="85" t="s">
        <v>652</v>
      </c>
      <c r="E94" s="88" t="s">
        <v>26</v>
      </c>
      <c r="F94" s="88">
        <v>100</v>
      </c>
      <c r="G94" s="92">
        <v>9.59</v>
      </c>
      <c r="H94" s="92">
        <v>12.35</v>
      </c>
      <c r="I94" s="92">
        <v>1235</v>
      </c>
      <c r="J94" s="96">
        <v>2.4678016822614416E-4</v>
      </c>
    </row>
    <row r="95" spans="1:10" x14ac:dyDescent="0.25">
      <c r="A95" s="88" t="s">
        <v>653</v>
      </c>
      <c r="B95" s="88" t="s">
        <v>654</v>
      </c>
      <c r="C95" s="88" t="s">
        <v>20</v>
      </c>
      <c r="D95" s="85" t="s">
        <v>655</v>
      </c>
      <c r="E95" s="88" t="s">
        <v>26</v>
      </c>
      <c r="F95" s="88">
        <v>30</v>
      </c>
      <c r="G95" s="92">
        <v>9.4499999999999993</v>
      </c>
      <c r="H95" s="92">
        <v>12.17</v>
      </c>
      <c r="I95" s="92">
        <v>365.1</v>
      </c>
      <c r="J95" s="96">
        <v>7.295501167559938E-5</v>
      </c>
    </row>
    <row r="96" spans="1:10" x14ac:dyDescent="0.25">
      <c r="A96" s="88" t="s">
        <v>656</v>
      </c>
      <c r="B96" s="88" t="s">
        <v>657</v>
      </c>
      <c r="C96" s="88" t="s">
        <v>20</v>
      </c>
      <c r="D96" s="85" t="s">
        <v>658</v>
      </c>
      <c r="E96" s="88" t="s">
        <v>26</v>
      </c>
      <c r="F96" s="88">
        <v>20</v>
      </c>
      <c r="G96" s="92">
        <v>22.11</v>
      </c>
      <c r="H96" s="92">
        <v>28.48</v>
      </c>
      <c r="I96" s="92">
        <v>569.6</v>
      </c>
      <c r="J96" s="96">
        <v>1.1381861038187182E-4</v>
      </c>
    </row>
    <row r="97" spans="1:10" x14ac:dyDescent="0.25">
      <c r="A97" s="88" t="s">
        <v>659</v>
      </c>
      <c r="B97" s="88" t="s">
        <v>660</v>
      </c>
      <c r="C97" s="88" t="s">
        <v>20</v>
      </c>
      <c r="D97" s="85" t="s">
        <v>661</v>
      </c>
      <c r="E97" s="88" t="s">
        <v>26</v>
      </c>
      <c r="F97" s="88">
        <v>10</v>
      </c>
      <c r="G97" s="92">
        <v>24.13</v>
      </c>
      <c r="H97" s="92">
        <v>31.08</v>
      </c>
      <c r="I97" s="92">
        <v>310.8</v>
      </c>
      <c r="J97" s="96">
        <v>6.2104677153591582E-5</v>
      </c>
    </row>
    <row r="98" spans="1:10" x14ac:dyDescent="0.25">
      <c r="A98" s="88" t="s">
        <v>662</v>
      </c>
      <c r="B98" s="88" t="s">
        <v>663</v>
      </c>
      <c r="C98" s="88" t="s">
        <v>20</v>
      </c>
      <c r="D98" s="85" t="s">
        <v>664</v>
      </c>
      <c r="E98" s="88" t="s">
        <v>26</v>
      </c>
      <c r="F98" s="88">
        <v>25</v>
      </c>
      <c r="G98" s="92">
        <v>11.67</v>
      </c>
      <c r="H98" s="92">
        <v>15.03</v>
      </c>
      <c r="I98" s="92">
        <v>375.75</v>
      </c>
      <c r="J98" s="96">
        <v>7.5083115960302557E-5</v>
      </c>
    </row>
    <row r="99" spans="1:10" x14ac:dyDescent="0.25">
      <c r="A99" s="88" t="s">
        <v>665</v>
      </c>
      <c r="B99" s="88" t="s">
        <v>666</v>
      </c>
      <c r="C99" s="88" t="s">
        <v>20</v>
      </c>
      <c r="D99" s="85" t="s">
        <v>667</v>
      </c>
      <c r="E99" s="88" t="s">
        <v>26</v>
      </c>
      <c r="F99" s="88">
        <v>10</v>
      </c>
      <c r="G99" s="92">
        <v>13.84</v>
      </c>
      <c r="H99" s="92">
        <v>17.82</v>
      </c>
      <c r="I99" s="92">
        <v>178.2</v>
      </c>
      <c r="J99" s="96">
        <v>3.5608280144047685E-5</v>
      </c>
    </row>
    <row r="100" spans="1:10" x14ac:dyDescent="0.25">
      <c r="A100" s="88" t="s">
        <v>668</v>
      </c>
      <c r="B100" s="88" t="s">
        <v>669</v>
      </c>
      <c r="C100" s="88" t="s">
        <v>20</v>
      </c>
      <c r="D100" s="85" t="s">
        <v>670</v>
      </c>
      <c r="E100" s="88" t="s">
        <v>26</v>
      </c>
      <c r="F100" s="88">
        <v>25</v>
      </c>
      <c r="G100" s="92">
        <v>15.88</v>
      </c>
      <c r="H100" s="92">
        <v>20.45</v>
      </c>
      <c r="I100" s="92">
        <v>511.25</v>
      </c>
      <c r="J100" s="96">
        <v>1.0215899676568114E-4</v>
      </c>
    </row>
    <row r="101" spans="1:10" x14ac:dyDescent="0.25">
      <c r="A101" s="88" t="s">
        <v>671</v>
      </c>
      <c r="B101" s="88" t="s">
        <v>672</v>
      </c>
      <c r="C101" s="88" t="s">
        <v>20</v>
      </c>
      <c r="D101" s="85" t="s">
        <v>673</v>
      </c>
      <c r="E101" s="88" t="s">
        <v>26</v>
      </c>
      <c r="F101" s="88">
        <v>15</v>
      </c>
      <c r="G101" s="92">
        <v>18.88</v>
      </c>
      <c r="H101" s="92">
        <v>24.32</v>
      </c>
      <c r="I101" s="92">
        <v>364.8</v>
      </c>
      <c r="J101" s="96">
        <v>7.2895065076030271E-5</v>
      </c>
    </row>
    <row r="102" spans="1:10" x14ac:dyDescent="0.25">
      <c r="A102" s="88" t="s">
        <v>674</v>
      </c>
      <c r="B102" s="88" t="s">
        <v>675</v>
      </c>
      <c r="C102" s="88" t="s">
        <v>20</v>
      </c>
      <c r="D102" s="85" t="s">
        <v>676</v>
      </c>
      <c r="E102" s="88" t="s">
        <v>26</v>
      </c>
      <c r="F102" s="88">
        <v>12</v>
      </c>
      <c r="G102" s="92">
        <v>100.49</v>
      </c>
      <c r="H102" s="92">
        <v>129.44999999999999</v>
      </c>
      <c r="I102" s="92">
        <v>1553.4</v>
      </c>
      <c r="J102" s="96">
        <v>3.1040349256881972E-4</v>
      </c>
    </row>
    <row r="103" spans="1:10" x14ac:dyDescent="0.25">
      <c r="A103" s="88" t="s">
        <v>677</v>
      </c>
      <c r="B103" s="88" t="s">
        <v>678</v>
      </c>
      <c r="C103" s="88" t="s">
        <v>20</v>
      </c>
      <c r="D103" s="85" t="s">
        <v>679</v>
      </c>
      <c r="E103" s="88" t="s">
        <v>26</v>
      </c>
      <c r="F103" s="88">
        <v>10</v>
      </c>
      <c r="G103" s="92">
        <v>194.89</v>
      </c>
      <c r="H103" s="92">
        <v>251.05</v>
      </c>
      <c r="I103" s="92">
        <v>2510.5</v>
      </c>
      <c r="J103" s="96">
        <v>5.016531273941173E-4</v>
      </c>
    </row>
    <row r="104" spans="1:10" x14ac:dyDescent="0.25">
      <c r="A104" s="88" t="s">
        <v>680</v>
      </c>
      <c r="B104" s="88" t="s">
        <v>681</v>
      </c>
      <c r="C104" s="88" t="s">
        <v>20</v>
      </c>
      <c r="D104" s="85" t="s">
        <v>682</v>
      </c>
      <c r="E104" s="88" t="s">
        <v>26</v>
      </c>
      <c r="F104" s="88">
        <v>10</v>
      </c>
      <c r="G104" s="92">
        <v>121.74</v>
      </c>
      <c r="H104" s="92">
        <v>156.82</v>
      </c>
      <c r="I104" s="92">
        <v>1568.2</v>
      </c>
      <c r="J104" s="96">
        <v>3.1336085814756217E-4</v>
      </c>
    </row>
    <row r="105" spans="1:10" x14ac:dyDescent="0.25">
      <c r="A105" s="89" t="s">
        <v>683</v>
      </c>
      <c r="B105" s="89" t="s">
        <v>684</v>
      </c>
      <c r="C105" s="89" t="s">
        <v>20</v>
      </c>
      <c r="D105" s="86" t="s">
        <v>685</v>
      </c>
      <c r="E105" s="89" t="s">
        <v>26</v>
      </c>
      <c r="F105" s="89">
        <v>50</v>
      </c>
      <c r="G105" s="93">
        <v>71.099999999999994</v>
      </c>
      <c r="H105" s="93">
        <v>91.59</v>
      </c>
      <c r="I105" s="93">
        <v>4579.5</v>
      </c>
      <c r="J105" s="97">
        <v>9.1508484242237018E-4</v>
      </c>
    </row>
    <row r="106" spans="1:10" x14ac:dyDescent="0.25">
      <c r="A106" s="80" t="s">
        <v>59</v>
      </c>
      <c r="B106" s="81"/>
      <c r="C106" s="81"/>
      <c r="D106" s="81" t="s">
        <v>68</v>
      </c>
      <c r="E106" s="81"/>
      <c r="F106" s="81"/>
      <c r="G106" s="81"/>
      <c r="H106" s="81"/>
      <c r="I106" s="82">
        <v>407020.53</v>
      </c>
      <c r="J106" s="83">
        <v>8.1331655761048061E-2</v>
      </c>
    </row>
    <row r="107" spans="1:10" x14ac:dyDescent="0.25">
      <c r="A107" s="87" t="s">
        <v>60</v>
      </c>
      <c r="B107" s="87" t="s">
        <v>686</v>
      </c>
      <c r="C107" s="87" t="s">
        <v>20</v>
      </c>
      <c r="D107" s="84" t="s">
        <v>687</v>
      </c>
      <c r="E107" s="87" t="s">
        <v>73</v>
      </c>
      <c r="F107" s="87">
        <v>300</v>
      </c>
      <c r="G107" s="91">
        <v>100.88</v>
      </c>
      <c r="H107" s="91">
        <v>129.94999999999999</v>
      </c>
      <c r="I107" s="91">
        <v>38985</v>
      </c>
      <c r="J107" s="95">
        <v>7.7900606140050444E-3</v>
      </c>
    </row>
    <row r="108" spans="1:10" x14ac:dyDescent="0.25">
      <c r="A108" s="88" t="s">
        <v>61</v>
      </c>
      <c r="B108" s="88" t="s">
        <v>688</v>
      </c>
      <c r="C108" s="88" t="s">
        <v>20</v>
      </c>
      <c r="D108" s="85" t="s">
        <v>689</v>
      </c>
      <c r="E108" s="88" t="s">
        <v>73</v>
      </c>
      <c r="F108" s="88">
        <v>150</v>
      </c>
      <c r="G108" s="92">
        <v>250.92</v>
      </c>
      <c r="H108" s="92">
        <v>323.23</v>
      </c>
      <c r="I108" s="92">
        <v>48484.5</v>
      </c>
      <c r="J108" s="96">
        <v>9.6882696893607172E-3</v>
      </c>
    </row>
    <row r="109" spans="1:10" x14ac:dyDescent="0.25">
      <c r="A109" s="88" t="s">
        <v>62</v>
      </c>
      <c r="B109" s="88" t="s">
        <v>690</v>
      </c>
      <c r="C109" s="88" t="s">
        <v>20</v>
      </c>
      <c r="D109" s="85" t="s">
        <v>691</v>
      </c>
      <c r="E109" s="88" t="s">
        <v>73</v>
      </c>
      <c r="F109" s="88">
        <v>100</v>
      </c>
      <c r="G109" s="92">
        <v>166.16</v>
      </c>
      <c r="H109" s="92">
        <v>214.04</v>
      </c>
      <c r="I109" s="92">
        <v>21404</v>
      </c>
      <c r="J109" s="96">
        <v>4.2769900572569956E-3</v>
      </c>
    </row>
    <row r="110" spans="1:10" x14ac:dyDescent="0.25">
      <c r="A110" s="88" t="s">
        <v>65</v>
      </c>
      <c r="B110" s="88" t="s">
        <v>692</v>
      </c>
      <c r="C110" s="88" t="s">
        <v>20</v>
      </c>
      <c r="D110" s="85" t="s">
        <v>693</v>
      </c>
      <c r="E110" s="88" t="s">
        <v>73</v>
      </c>
      <c r="F110" s="88">
        <v>50</v>
      </c>
      <c r="G110" s="92">
        <v>525.61</v>
      </c>
      <c r="H110" s="92">
        <v>677.09</v>
      </c>
      <c r="I110" s="92">
        <v>33854.5</v>
      </c>
      <c r="J110" s="96">
        <v>6.7648738503740865E-3</v>
      </c>
    </row>
    <row r="111" spans="1:10" x14ac:dyDescent="0.25">
      <c r="A111" s="88" t="s">
        <v>66</v>
      </c>
      <c r="B111" s="88" t="s">
        <v>694</v>
      </c>
      <c r="C111" s="88" t="s">
        <v>20</v>
      </c>
      <c r="D111" s="85" t="s">
        <v>695</v>
      </c>
      <c r="E111" s="88" t="s">
        <v>26</v>
      </c>
      <c r="F111" s="88">
        <v>200</v>
      </c>
      <c r="G111" s="92">
        <v>27.93</v>
      </c>
      <c r="H111" s="92">
        <v>35.97</v>
      </c>
      <c r="I111" s="92">
        <v>7194</v>
      </c>
      <c r="J111" s="96">
        <v>1.4375194576671101E-3</v>
      </c>
    </row>
    <row r="112" spans="1:10" x14ac:dyDescent="0.25">
      <c r="A112" s="88" t="s">
        <v>387</v>
      </c>
      <c r="B112" s="88" t="s">
        <v>696</v>
      </c>
      <c r="C112" s="88" t="s">
        <v>20</v>
      </c>
      <c r="D112" s="85" t="s">
        <v>697</v>
      </c>
      <c r="E112" s="88" t="s">
        <v>26</v>
      </c>
      <c r="F112" s="88">
        <v>50</v>
      </c>
      <c r="G112" s="92">
        <v>27.24</v>
      </c>
      <c r="H112" s="92">
        <v>35.090000000000003</v>
      </c>
      <c r="I112" s="92">
        <v>1754.5</v>
      </c>
      <c r="J112" s="96">
        <v>3.5058769647997566E-4</v>
      </c>
    </row>
    <row r="113" spans="1:10" x14ac:dyDescent="0.25">
      <c r="A113" s="88" t="s">
        <v>388</v>
      </c>
      <c r="B113" s="88" t="s">
        <v>698</v>
      </c>
      <c r="C113" s="88" t="s">
        <v>20</v>
      </c>
      <c r="D113" s="85" t="s">
        <v>699</v>
      </c>
      <c r="E113" s="88" t="s">
        <v>26</v>
      </c>
      <c r="F113" s="88">
        <v>150</v>
      </c>
      <c r="G113" s="92">
        <v>31.13</v>
      </c>
      <c r="H113" s="92">
        <v>40.1</v>
      </c>
      <c r="I113" s="92">
        <v>6015</v>
      </c>
      <c r="J113" s="96">
        <v>1.201929321360532E-3</v>
      </c>
    </row>
    <row r="114" spans="1:10" x14ac:dyDescent="0.25">
      <c r="A114" s="88" t="s">
        <v>389</v>
      </c>
      <c r="B114" s="88" t="s">
        <v>700</v>
      </c>
      <c r="C114" s="88" t="s">
        <v>20</v>
      </c>
      <c r="D114" s="85" t="s">
        <v>701</v>
      </c>
      <c r="E114" s="88" t="s">
        <v>26</v>
      </c>
      <c r="F114" s="88">
        <v>50</v>
      </c>
      <c r="G114" s="92">
        <v>33.35</v>
      </c>
      <c r="H114" s="92">
        <v>42.96</v>
      </c>
      <c r="I114" s="92">
        <v>2148</v>
      </c>
      <c r="J114" s="96">
        <v>4.2921765291478351E-4</v>
      </c>
    </row>
    <row r="115" spans="1:10" x14ac:dyDescent="0.25">
      <c r="A115" s="88" t="s">
        <v>390</v>
      </c>
      <c r="B115" s="88" t="s">
        <v>702</v>
      </c>
      <c r="C115" s="88" t="s">
        <v>20</v>
      </c>
      <c r="D115" s="85" t="s">
        <v>703</v>
      </c>
      <c r="E115" s="88" t="s">
        <v>26</v>
      </c>
      <c r="F115" s="88">
        <v>300</v>
      </c>
      <c r="G115" s="92">
        <v>18.8</v>
      </c>
      <c r="H115" s="92">
        <v>24.21</v>
      </c>
      <c r="I115" s="92">
        <v>7263</v>
      </c>
      <c r="J115" s="96">
        <v>1.4513071755680039E-3</v>
      </c>
    </row>
    <row r="116" spans="1:10" x14ac:dyDescent="0.25">
      <c r="A116" s="88" t="s">
        <v>704</v>
      </c>
      <c r="B116" s="88" t="s">
        <v>705</v>
      </c>
      <c r="C116" s="88" t="s">
        <v>20</v>
      </c>
      <c r="D116" s="85" t="s">
        <v>706</v>
      </c>
      <c r="E116" s="88" t="s">
        <v>26</v>
      </c>
      <c r="F116" s="88">
        <v>15</v>
      </c>
      <c r="G116" s="92">
        <v>48.04</v>
      </c>
      <c r="H116" s="92">
        <v>61.88</v>
      </c>
      <c r="I116" s="92">
        <v>928.2</v>
      </c>
      <c r="J116" s="96">
        <v>1.8547477906680727E-4</v>
      </c>
    </row>
    <row r="117" spans="1:10" x14ac:dyDescent="0.25">
      <c r="A117" s="88" t="s">
        <v>707</v>
      </c>
      <c r="B117" s="88" t="s">
        <v>708</v>
      </c>
      <c r="C117" s="88" t="s">
        <v>20</v>
      </c>
      <c r="D117" s="85" t="s">
        <v>709</v>
      </c>
      <c r="E117" s="88" t="s">
        <v>26</v>
      </c>
      <c r="F117" s="88">
        <v>15</v>
      </c>
      <c r="G117" s="92">
        <v>35.78</v>
      </c>
      <c r="H117" s="92">
        <v>46.09</v>
      </c>
      <c r="I117" s="92">
        <v>691.35</v>
      </c>
      <c r="J117" s="96">
        <v>1.3814693870699981E-4</v>
      </c>
    </row>
    <row r="118" spans="1:10" x14ac:dyDescent="0.25">
      <c r="A118" s="88" t="s">
        <v>710</v>
      </c>
      <c r="B118" s="88" t="s">
        <v>711</v>
      </c>
      <c r="C118" s="88" t="s">
        <v>20</v>
      </c>
      <c r="D118" s="85" t="s">
        <v>712</v>
      </c>
      <c r="E118" s="88" t="s">
        <v>25</v>
      </c>
      <c r="F118" s="88">
        <v>4000</v>
      </c>
      <c r="G118" s="92">
        <v>7.46</v>
      </c>
      <c r="H118" s="92">
        <v>9.6</v>
      </c>
      <c r="I118" s="92">
        <v>38400</v>
      </c>
      <c r="J118" s="96">
        <v>7.6731647448452919E-3</v>
      </c>
    </row>
    <row r="119" spans="1:10" x14ac:dyDescent="0.25">
      <c r="A119" s="88" t="s">
        <v>713</v>
      </c>
      <c r="B119" s="88" t="s">
        <v>714</v>
      </c>
      <c r="C119" s="88" t="s">
        <v>20</v>
      </c>
      <c r="D119" s="85" t="s">
        <v>715</v>
      </c>
      <c r="E119" s="88" t="s">
        <v>25</v>
      </c>
      <c r="F119" s="88">
        <v>3000</v>
      </c>
      <c r="G119" s="92">
        <v>9.7100000000000009</v>
      </c>
      <c r="H119" s="92">
        <v>12.5</v>
      </c>
      <c r="I119" s="92">
        <v>37500</v>
      </c>
      <c r="J119" s="96">
        <v>7.4933249461379805E-3</v>
      </c>
    </row>
    <row r="120" spans="1:10" x14ac:dyDescent="0.25">
      <c r="A120" s="88" t="s">
        <v>716</v>
      </c>
      <c r="B120" s="88" t="s">
        <v>717</v>
      </c>
      <c r="C120" s="88" t="s">
        <v>20</v>
      </c>
      <c r="D120" s="85" t="s">
        <v>718</v>
      </c>
      <c r="E120" s="88" t="s">
        <v>25</v>
      </c>
      <c r="F120" s="88">
        <v>800</v>
      </c>
      <c r="G120" s="92">
        <v>12.21</v>
      </c>
      <c r="H120" s="92">
        <v>15.72</v>
      </c>
      <c r="I120" s="92">
        <v>12576</v>
      </c>
      <c r="J120" s="96">
        <v>2.5129614539368332E-3</v>
      </c>
    </row>
    <row r="121" spans="1:10" x14ac:dyDescent="0.25">
      <c r="A121" s="88" t="s">
        <v>719</v>
      </c>
      <c r="B121" s="88" t="s">
        <v>720</v>
      </c>
      <c r="C121" s="88" t="s">
        <v>20</v>
      </c>
      <c r="D121" s="85" t="s">
        <v>721</v>
      </c>
      <c r="E121" s="88" t="s">
        <v>25</v>
      </c>
      <c r="F121" s="88">
        <v>800</v>
      </c>
      <c r="G121" s="92">
        <v>17.04</v>
      </c>
      <c r="H121" s="92">
        <v>21.95</v>
      </c>
      <c r="I121" s="92">
        <v>17560</v>
      </c>
      <c r="J121" s="96">
        <v>3.5088742947782118E-3</v>
      </c>
    </row>
    <row r="122" spans="1:10" x14ac:dyDescent="0.25">
      <c r="A122" s="88" t="s">
        <v>722</v>
      </c>
      <c r="B122" s="88" t="s">
        <v>723</v>
      </c>
      <c r="C122" s="88" t="s">
        <v>20</v>
      </c>
      <c r="D122" s="85" t="s">
        <v>724</v>
      </c>
      <c r="E122" s="88" t="s">
        <v>26</v>
      </c>
      <c r="F122" s="88">
        <v>70</v>
      </c>
      <c r="G122" s="92">
        <v>23</v>
      </c>
      <c r="H122" s="92">
        <v>29.62</v>
      </c>
      <c r="I122" s="92">
        <v>2073.4</v>
      </c>
      <c r="J122" s="96">
        <v>4.1431093182193302E-4</v>
      </c>
    </row>
    <row r="123" spans="1:10" x14ac:dyDescent="0.25">
      <c r="A123" s="88" t="s">
        <v>725</v>
      </c>
      <c r="B123" s="88" t="s">
        <v>726</v>
      </c>
      <c r="C123" s="88" t="s">
        <v>20</v>
      </c>
      <c r="D123" s="85" t="s">
        <v>727</v>
      </c>
      <c r="E123" s="88" t="s">
        <v>26</v>
      </c>
      <c r="F123" s="88">
        <v>50</v>
      </c>
      <c r="G123" s="92">
        <v>65.599999999999994</v>
      </c>
      <c r="H123" s="92">
        <v>84.5</v>
      </c>
      <c r="I123" s="92">
        <v>4225</v>
      </c>
      <c r="J123" s="96">
        <v>8.4424794393154578E-4</v>
      </c>
    </row>
    <row r="124" spans="1:10" x14ac:dyDescent="0.25">
      <c r="A124" s="88" t="s">
        <v>728</v>
      </c>
      <c r="B124" s="88" t="s">
        <v>729</v>
      </c>
      <c r="C124" s="88" t="s">
        <v>20</v>
      </c>
      <c r="D124" s="85" t="s">
        <v>730</v>
      </c>
      <c r="E124" s="88" t="s">
        <v>26</v>
      </c>
      <c r="F124" s="88">
        <v>10</v>
      </c>
      <c r="G124" s="92">
        <v>337.67</v>
      </c>
      <c r="H124" s="92">
        <v>434.98</v>
      </c>
      <c r="I124" s="92">
        <v>4349.8</v>
      </c>
      <c r="J124" s="96">
        <v>8.6918572935229294E-4</v>
      </c>
    </row>
    <row r="125" spans="1:10" x14ac:dyDescent="0.25">
      <c r="A125" s="88" t="s">
        <v>731</v>
      </c>
      <c r="B125" s="88" t="s">
        <v>76</v>
      </c>
      <c r="C125" s="88" t="s">
        <v>20</v>
      </c>
      <c r="D125" s="85" t="s">
        <v>77</v>
      </c>
      <c r="E125" s="88" t="s">
        <v>26</v>
      </c>
      <c r="F125" s="88">
        <v>15</v>
      </c>
      <c r="G125" s="92">
        <v>227.06</v>
      </c>
      <c r="H125" s="92">
        <v>292.49</v>
      </c>
      <c r="I125" s="92">
        <v>4387.3500000000004</v>
      </c>
      <c r="J125" s="96">
        <v>8.7668904539835917E-4</v>
      </c>
    </row>
    <row r="126" spans="1:10" ht="25.5" x14ac:dyDescent="0.25">
      <c r="A126" s="88" t="s">
        <v>732</v>
      </c>
      <c r="B126" s="88" t="s">
        <v>733</v>
      </c>
      <c r="C126" s="88" t="s">
        <v>24</v>
      </c>
      <c r="D126" s="85" t="s">
        <v>734</v>
      </c>
      <c r="E126" s="88" t="s">
        <v>26</v>
      </c>
      <c r="F126" s="88">
        <v>200</v>
      </c>
      <c r="G126" s="92">
        <v>40.799999999999997</v>
      </c>
      <c r="H126" s="92">
        <v>52.55</v>
      </c>
      <c r="I126" s="92">
        <v>10510</v>
      </c>
      <c r="J126" s="96">
        <v>2.1001292049042711E-3</v>
      </c>
    </row>
    <row r="127" spans="1:10" x14ac:dyDescent="0.25">
      <c r="A127" s="88" t="s">
        <v>735</v>
      </c>
      <c r="B127" s="88" t="s">
        <v>736</v>
      </c>
      <c r="C127" s="88" t="s">
        <v>20</v>
      </c>
      <c r="D127" s="85" t="s">
        <v>737</v>
      </c>
      <c r="E127" s="88" t="s">
        <v>26</v>
      </c>
      <c r="F127" s="88">
        <v>250</v>
      </c>
      <c r="G127" s="92">
        <v>24.13</v>
      </c>
      <c r="H127" s="92">
        <v>31.08</v>
      </c>
      <c r="I127" s="92">
        <v>7770</v>
      </c>
      <c r="J127" s="96">
        <v>1.5526169288397895E-3</v>
      </c>
    </row>
    <row r="128" spans="1:10" ht="25.5" x14ac:dyDescent="0.25">
      <c r="A128" s="88" t="s">
        <v>738</v>
      </c>
      <c r="B128" s="88" t="s">
        <v>739</v>
      </c>
      <c r="C128" s="88" t="s">
        <v>24</v>
      </c>
      <c r="D128" s="85" t="s">
        <v>740</v>
      </c>
      <c r="E128" s="88" t="s">
        <v>26</v>
      </c>
      <c r="F128" s="88">
        <v>350</v>
      </c>
      <c r="G128" s="92">
        <v>18.149999999999999</v>
      </c>
      <c r="H128" s="92">
        <v>23.38</v>
      </c>
      <c r="I128" s="92">
        <v>8183</v>
      </c>
      <c r="J128" s="96">
        <v>1.6351434142465892E-3</v>
      </c>
    </row>
    <row r="129" spans="1:10" x14ac:dyDescent="0.25">
      <c r="A129" s="88" t="s">
        <v>741</v>
      </c>
      <c r="B129" s="88" t="s">
        <v>742</v>
      </c>
      <c r="C129" s="88" t="s">
        <v>20</v>
      </c>
      <c r="D129" s="85" t="s">
        <v>743</v>
      </c>
      <c r="E129" s="88" t="s">
        <v>26</v>
      </c>
      <c r="F129" s="88">
        <v>15</v>
      </c>
      <c r="G129" s="92">
        <v>962.75</v>
      </c>
      <c r="H129" s="92">
        <v>1240.21</v>
      </c>
      <c r="I129" s="92">
        <v>18603.150000000001</v>
      </c>
      <c r="J129" s="96">
        <v>3.7173186125799137E-3</v>
      </c>
    </row>
    <row r="130" spans="1:10" x14ac:dyDescent="0.25">
      <c r="A130" s="88" t="s">
        <v>744</v>
      </c>
      <c r="B130" s="88" t="s">
        <v>745</v>
      </c>
      <c r="C130" s="88" t="s">
        <v>20</v>
      </c>
      <c r="D130" s="85" t="s">
        <v>746</v>
      </c>
      <c r="E130" s="88" t="s">
        <v>26</v>
      </c>
      <c r="F130" s="88">
        <v>15</v>
      </c>
      <c r="G130" s="92">
        <v>1310.82</v>
      </c>
      <c r="H130" s="92">
        <v>1688.59</v>
      </c>
      <c r="I130" s="92">
        <v>25328.85</v>
      </c>
      <c r="J130" s="96">
        <v>5.0612614283196532E-3</v>
      </c>
    </row>
    <row r="131" spans="1:10" x14ac:dyDescent="0.25">
      <c r="A131" s="88" t="s">
        <v>747</v>
      </c>
      <c r="B131" s="88" t="s">
        <v>748</v>
      </c>
      <c r="C131" s="88" t="s">
        <v>20</v>
      </c>
      <c r="D131" s="85" t="s">
        <v>749</v>
      </c>
      <c r="E131" s="88" t="s">
        <v>26</v>
      </c>
      <c r="F131" s="88">
        <v>40</v>
      </c>
      <c r="G131" s="92">
        <v>109.86</v>
      </c>
      <c r="H131" s="92">
        <v>141.52000000000001</v>
      </c>
      <c r="I131" s="92">
        <v>5660.8</v>
      </c>
      <c r="J131" s="96">
        <v>1.1311523694692769E-3</v>
      </c>
    </row>
    <row r="132" spans="1:10" x14ac:dyDescent="0.25">
      <c r="A132" s="88" t="s">
        <v>750</v>
      </c>
      <c r="B132" s="88" t="s">
        <v>751</v>
      </c>
      <c r="C132" s="88" t="s">
        <v>20</v>
      </c>
      <c r="D132" s="85" t="s">
        <v>752</v>
      </c>
      <c r="E132" s="88" t="s">
        <v>26</v>
      </c>
      <c r="F132" s="88">
        <v>8</v>
      </c>
      <c r="G132" s="92">
        <v>1257.54</v>
      </c>
      <c r="H132" s="92">
        <v>1619.96</v>
      </c>
      <c r="I132" s="92">
        <v>12959.68</v>
      </c>
      <c r="J132" s="96">
        <v>2.5896291583457458E-3</v>
      </c>
    </row>
    <row r="133" spans="1:10" x14ac:dyDescent="0.25">
      <c r="A133" s="88" t="s">
        <v>753</v>
      </c>
      <c r="B133" s="88" t="s">
        <v>754</v>
      </c>
      <c r="C133" s="88" t="s">
        <v>20</v>
      </c>
      <c r="D133" s="85" t="s">
        <v>755</v>
      </c>
      <c r="E133" s="88" t="s">
        <v>26</v>
      </c>
      <c r="F133" s="88">
        <v>5</v>
      </c>
      <c r="G133" s="92">
        <v>1798.43</v>
      </c>
      <c r="H133" s="92">
        <v>2316.73</v>
      </c>
      <c r="I133" s="92">
        <v>11583.65</v>
      </c>
      <c r="J133" s="96">
        <v>2.3146680936621659E-3</v>
      </c>
    </row>
    <row r="134" spans="1:10" x14ac:dyDescent="0.25">
      <c r="A134" s="89" t="s">
        <v>756</v>
      </c>
      <c r="B134" s="89" t="s">
        <v>757</v>
      </c>
      <c r="C134" s="89" t="s">
        <v>20</v>
      </c>
      <c r="D134" s="86" t="s">
        <v>758</v>
      </c>
      <c r="E134" s="89" t="s">
        <v>26</v>
      </c>
      <c r="F134" s="89">
        <v>10</v>
      </c>
      <c r="G134" s="93">
        <v>1290.78</v>
      </c>
      <c r="H134" s="93">
        <v>1662.78</v>
      </c>
      <c r="I134" s="93">
        <v>16627.8</v>
      </c>
      <c r="J134" s="97">
        <v>3.3226002277171496E-3</v>
      </c>
    </row>
    <row r="135" spans="1:10" x14ac:dyDescent="0.25">
      <c r="A135" s="80" t="s">
        <v>67</v>
      </c>
      <c r="B135" s="81"/>
      <c r="C135" s="81"/>
      <c r="D135" s="81" t="s">
        <v>759</v>
      </c>
      <c r="E135" s="81"/>
      <c r="F135" s="81"/>
      <c r="G135" s="81"/>
      <c r="H135" s="81"/>
      <c r="I135" s="82">
        <v>358868.45</v>
      </c>
      <c r="J135" s="83">
        <v>7.170981090044988E-2</v>
      </c>
    </row>
    <row r="136" spans="1:10" x14ac:dyDescent="0.25">
      <c r="A136" s="87" t="s">
        <v>69</v>
      </c>
      <c r="B136" s="87" t="s">
        <v>279</v>
      </c>
      <c r="C136" s="87" t="s">
        <v>20</v>
      </c>
      <c r="D136" s="84" t="s">
        <v>280</v>
      </c>
      <c r="E136" s="87" t="s">
        <v>31</v>
      </c>
      <c r="F136" s="87">
        <v>25</v>
      </c>
      <c r="G136" s="91">
        <v>739.45</v>
      </c>
      <c r="H136" s="91">
        <v>952.55</v>
      </c>
      <c r="I136" s="91">
        <v>23813.75</v>
      </c>
      <c r="J136" s="95">
        <v>4.7585111182958219E-3</v>
      </c>
    </row>
    <row r="137" spans="1:10" x14ac:dyDescent="0.25">
      <c r="A137" s="88" t="s">
        <v>70</v>
      </c>
      <c r="B137" s="88" t="s">
        <v>32</v>
      </c>
      <c r="C137" s="88" t="s">
        <v>20</v>
      </c>
      <c r="D137" s="85" t="s">
        <v>33</v>
      </c>
      <c r="E137" s="88" t="s">
        <v>31</v>
      </c>
      <c r="F137" s="88">
        <v>30</v>
      </c>
      <c r="G137" s="92">
        <v>3096.87</v>
      </c>
      <c r="H137" s="92">
        <v>3989.38</v>
      </c>
      <c r="I137" s="92">
        <v>119681.4</v>
      </c>
      <c r="J137" s="96">
        <v>2.3914976538899149E-2</v>
      </c>
    </row>
    <row r="138" spans="1:10" ht="25.5" x14ac:dyDescent="0.25">
      <c r="A138" s="88" t="s">
        <v>71</v>
      </c>
      <c r="B138" s="88" t="s">
        <v>38</v>
      </c>
      <c r="C138" s="88" t="s">
        <v>20</v>
      </c>
      <c r="D138" s="85" t="s">
        <v>418</v>
      </c>
      <c r="E138" s="88" t="s">
        <v>31</v>
      </c>
      <c r="F138" s="88">
        <v>40</v>
      </c>
      <c r="G138" s="92">
        <v>3409.44</v>
      </c>
      <c r="H138" s="92">
        <v>4392.04</v>
      </c>
      <c r="I138" s="92">
        <v>175681.6</v>
      </c>
      <c r="J138" s="96">
        <v>3.510504842286491E-2</v>
      </c>
    </row>
    <row r="139" spans="1:10" x14ac:dyDescent="0.25">
      <c r="A139" s="88" t="s">
        <v>72</v>
      </c>
      <c r="B139" s="88" t="s">
        <v>155</v>
      </c>
      <c r="C139" s="88" t="s">
        <v>20</v>
      </c>
      <c r="D139" s="85" t="s">
        <v>156</v>
      </c>
      <c r="E139" s="88" t="s">
        <v>31</v>
      </c>
      <c r="F139" s="88">
        <v>20</v>
      </c>
      <c r="G139" s="92">
        <v>846.27</v>
      </c>
      <c r="H139" s="92">
        <v>1090.1600000000001</v>
      </c>
      <c r="I139" s="92">
        <v>21803.200000000001</v>
      </c>
      <c r="J139" s="96">
        <v>4.3567589990836167E-3</v>
      </c>
    </row>
    <row r="140" spans="1:10" x14ac:dyDescent="0.25">
      <c r="A140" s="89" t="s">
        <v>760</v>
      </c>
      <c r="B140" s="89" t="s">
        <v>761</v>
      </c>
      <c r="C140" s="89" t="s">
        <v>20</v>
      </c>
      <c r="D140" s="86" t="s">
        <v>762</v>
      </c>
      <c r="E140" s="89" t="s">
        <v>25</v>
      </c>
      <c r="F140" s="89">
        <v>50</v>
      </c>
      <c r="G140" s="93">
        <v>277.73</v>
      </c>
      <c r="H140" s="93">
        <v>357.77</v>
      </c>
      <c r="I140" s="93">
        <v>17888.5</v>
      </c>
      <c r="J140" s="97">
        <v>3.5745158213063804E-3</v>
      </c>
    </row>
    <row r="141" spans="1:10" x14ac:dyDescent="0.25">
      <c r="A141" s="80" t="s">
        <v>78</v>
      </c>
      <c r="B141" s="81"/>
      <c r="C141" s="81"/>
      <c r="D141" s="81" t="s">
        <v>85</v>
      </c>
      <c r="E141" s="81"/>
      <c r="F141" s="81"/>
      <c r="G141" s="81"/>
      <c r="H141" s="81"/>
      <c r="I141" s="82">
        <v>1214315</v>
      </c>
      <c r="J141" s="83">
        <v>0.24264685018585444</v>
      </c>
    </row>
    <row r="142" spans="1:10" x14ac:dyDescent="0.25">
      <c r="A142" s="87" t="s">
        <v>79</v>
      </c>
      <c r="B142" s="87" t="s">
        <v>763</v>
      </c>
      <c r="C142" s="87" t="s">
        <v>20</v>
      </c>
      <c r="D142" s="84" t="s">
        <v>764</v>
      </c>
      <c r="E142" s="87" t="s">
        <v>21</v>
      </c>
      <c r="F142" s="87">
        <v>4000</v>
      </c>
      <c r="G142" s="91">
        <v>16.47</v>
      </c>
      <c r="H142" s="91">
        <v>21.21</v>
      </c>
      <c r="I142" s="91">
        <v>84840</v>
      </c>
      <c r="J142" s="95">
        <v>1.6952898358142565E-2</v>
      </c>
    </row>
    <row r="143" spans="1:10" x14ac:dyDescent="0.25">
      <c r="A143" s="88" t="s">
        <v>80</v>
      </c>
      <c r="B143" s="88" t="s">
        <v>765</v>
      </c>
      <c r="C143" s="88" t="s">
        <v>20</v>
      </c>
      <c r="D143" s="85" t="s">
        <v>766</v>
      </c>
      <c r="E143" s="88" t="s">
        <v>21</v>
      </c>
      <c r="F143" s="88">
        <v>10000</v>
      </c>
      <c r="G143" s="92">
        <v>13.76</v>
      </c>
      <c r="H143" s="92">
        <v>17.72</v>
      </c>
      <c r="I143" s="92">
        <v>177200</v>
      </c>
      <c r="J143" s="96">
        <v>3.5408458145484004E-2</v>
      </c>
    </row>
    <row r="144" spans="1:10" x14ac:dyDescent="0.25">
      <c r="A144" s="88" t="s">
        <v>391</v>
      </c>
      <c r="B144" s="88" t="s">
        <v>401</v>
      </c>
      <c r="C144" s="88" t="s">
        <v>20</v>
      </c>
      <c r="D144" s="85" t="s">
        <v>767</v>
      </c>
      <c r="E144" s="88" t="s">
        <v>21</v>
      </c>
      <c r="F144" s="88">
        <v>3000</v>
      </c>
      <c r="G144" s="92">
        <v>6.15</v>
      </c>
      <c r="H144" s="92">
        <v>7.92</v>
      </c>
      <c r="I144" s="92">
        <v>23760</v>
      </c>
      <c r="J144" s="96">
        <v>4.7477706858730243E-3</v>
      </c>
    </row>
    <row r="145" spans="1:10" x14ac:dyDescent="0.25">
      <c r="A145" s="88" t="s">
        <v>392</v>
      </c>
      <c r="B145" s="88" t="s">
        <v>768</v>
      </c>
      <c r="C145" s="88" t="s">
        <v>20</v>
      </c>
      <c r="D145" s="85" t="s">
        <v>769</v>
      </c>
      <c r="E145" s="88" t="s">
        <v>21</v>
      </c>
      <c r="F145" s="88">
        <v>11000</v>
      </c>
      <c r="G145" s="92">
        <v>49.29</v>
      </c>
      <c r="H145" s="92">
        <v>63.49</v>
      </c>
      <c r="I145" s="92">
        <v>698390</v>
      </c>
      <c r="J145" s="96">
        <v>0.1395536855768881</v>
      </c>
    </row>
    <row r="146" spans="1:10" x14ac:dyDescent="0.25">
      <c r="A146" s="88" t="s">
        <v>393</v>
      </c>
      <c r="B146" s="88" t="s">
        <v>770</v>
      </c>
      <c r="C146" s="88" t="s">
        <v>20</v>
      </c>
      <c r="D146" s="85" t="s">
        <v>771</v>
      </c>
      <c r="E146" s="88" t="s">
        <v>21</v>
      </c>
      <c r="F146" s="88">
        <v>1500</v>
      </c>
      <c r="G146" s="92">
        <v>39.869999999999997</v>
      </c>
      <c r="H146" s="92">
        <v>51.36</v>
      </c>
      <c r="I146" s="92">
        <v>77040</v>
      </c>
      <c r="J146" s="96">
        <v>1.5394286769345867E-2</v>
      </c>
    </row>
    <row r="147" spans="1:10" x14ac:dyDescent="0.25">
      <c r="A147" s="88" t="s">
        <v>394</v>
      </c>
      <c r="B147" s="88" t="s">
        <v>410</v>
      </c>
      <c r="C147" s="88" t="s">
        <v>20</v>
      </c>
      <c r="D147" s="85" t="s">
        <v>427</v>
      </c>
      <c r="E147" s="88" t="s">
        <v>21</v>
      </c>
      <c r="F147" s="88">
        <v>1000</v>
      </c>
      <c r="G147" s="92">
        <v>55.38</v>
      </c>
      <c r="H147" s="92">
        <v>71.34</v>
      </c>
      <c r="I147" s="92">
        <v>71340</v>
      </c>
      <c r="J147" s="96">
        <v>1.4255301377532894E-2</v>
      </c>
    </row>
    <row r="148" spans="1:10" ht="25.5" x14ac:dyDescent="0.25">
      <c r="A148" s="88" t="s">
        <v>772</v>
      </c>
      <c r="B148" s="88" t="s">
        <v>773</v>
      </c>
      <c r="C148" s="88" t="s">
        <v>24</v>
      </c>
      <c r="D148" s="85" t="s">
        <v>774</v>
      </c>
      <c r="E148" s="88" t="s">
        <v>21</v>
      </c>
      <c r="F148" s="88">
        <v>3500</v>
      </c>
      <c r="G148" s="92">
        <v>15.32</v>
      </c>
      <c r="H148" s="92">
        <v>19.73</v>
      </c>
      <c r="I148" s="92">
        <v>69055</v>
      </c>
      <c r="J148" s="96">
        <v>1.3798708110814887E-2</v>
      </c>
    </row>
    <row r="149" spans="1:10" ht="25.5" x14ac:dyDescent="0.25">
      <c r="A149" s="89" t="s">
        <v>775</v>
      </c>
      <c r="B149" s="89" t="s">
        <v>86</v>
      </c>
      <c r="C149" s="89" t="s">
        <v>24</v>
      </c>
      <c r="D149" s="86" t="s">
        <v>87</v>
      </c>
      <c r="E149" s="89" t="s">
        <v>21</v>
      </c>
      <c r="F149" s="89">
        <v>600</v>
      </c>
      <c r="G149" s="93">
        <v>16.420000000000002</v>
      </c>
      <c r="H149" s="93">
        <v>21.15</v>
      </c>
      <c r="I149" s="93">
        <v>12690</v>
      </c>
      <c r="J149" s="97">
        <v>2.5357411617730925E-3</v>
      </c>
    </row>
    <row r="150" spans="1:10" x14ac:dyDescent="0.25">
      <c r="A150" s="80" t="s">
        <v>81</v>
      </c>
      <c r="B150" s="81"/>
      <c r="C150" s="81"/>
      <c r="D150" s="81" t="s">
        <v>776</v>
      </c>
      <c r="E150" s="81"/>
      <c r="F150" s="81"/>
      <c r="G150" s="81"/>
      <c r="H150" s="81"/>
      <c r="I150" s="82">
        <v>339832.5</v>
      </c>
      <c r="J150" s="83">
        <v>6.79060093268916E-2</v>
      </c>
    </row>
    <row r="151" spans="1:10" x14ac:dyDescent="0.25">
      <c r="A151" s="87" t="s">
        <v>82</v>
      </c>
      <c r="B151" s="87" t="s">
        <v>176</v>
      </c>
      <c r="C151" s="87" t="s">
        <v>24</v>
      </c>
      <c r="D151" s="84" t="s">
        <v>121</v>
      </c>
      <c r="E151" s="87" t="s">
        <v>123</v>
      </c>
      <c r="F151" s="87">
        <v>3000</v>
      </c>
      <c r="G151" s="91">
        <v>21.14</v>
      </c>
      <c r="H151" s="91">
        <v>27.23</v>
      </c>
      <c r="I151" s="91">
        <v>81690</v>
      </c>
      <c r="J151" s="95">
        <v>1.6323459062666978E-2</v>
      </c>
    </row>
    <row r="152" spans="1:10" x14ac:dyDescent="0.25">
      <c r="A152" s="88" t="s">
        <v>777</v>
      </c>
      <c r="B152" s="88" t="s">
        <v>174</v>
      </c>
      <c r="C152" s="88" t="s">
        <v>24</v>
      </c>
      <c r="D152" s="85" t="s">
        <v>175</v>
      </c>
      <c r="E152" s="88" t="s">
        <v>123</v>
      </c>
      <c r="F152" s="88">
        <v>600</v>
      </c>
      <c r="G152" s="92">
        <v>26.6</v>
      </c>
      <c r="H152" s="92">
        <v>34.26</v>
      </c>
      <c r="I152" s="92">
        <v>20556</v>
      </c>
      <c r="J152" s="96">
        <v>4.1075410024749952E-3</v>
      </c>
    </row>
    <row r="153" spans="1:10" ht="25.5" x14ac:dyDescent="0.25">
      <c r="A153" s="88" t="s">
        <v>778</v>
      </c>
      <c r="B153" s="88" t="s">
        <v>151</v>
      </c>
      <c r="C153" s="88" t="s">
        <v>24</v>
      </c>
      <c r="D153" s="85" t="s">
        <v>152</v>
      </c>
      <c r="E153" s="88" t="s">
        <v>123</v>
      </c>
      <c r="F153" s="88">
        <v>600</v>
      </c>
      <c r="G153" s="92">
        <v>26.23</v>
      </c>
      <c r="H153" s="92">
        <v>33.78</v>
      </c>
      <c r="I153" s="92">
        <v>20268</v>
      </c>
      <c r="J153" s="96">
        <v>4.0499922668886558E-3</v>
      </c>
    </row>
    <row r="154" spans="1:10" x14ac:dyDescent="0.25">
      <c r="A154" s="88" t="s">
        <v>779</v>
      </c>
      <c r="B154" s="88" t="s">
        <v>780</v>
      </c>
      <c r="C154" s="88" t="s">
        <v>24</v>
      </c>
      <c r="D154" s="85" t="s">
        <v>163</v>
      </c>
      <c r="E154" s="88" t="s">
        <v>123</v>
      </c>
      <c r="F154" s="88">
        <v>300</v>
      </c>
      <c r="G154" s="92">
        <v>26.41</v>
      </c>
      <c r="H154" s="92">
        <v>34.020000000000003</v>
      </c>
      <c r="I154" s="92">
        <v>10206</v>
      </c>
      <c r="J154" s="96">
        <v>2.0393833173409127E-3</v>
      </c>
    </row>
    <row r="155" spans="1:10" ht="25.5" x14ac:dyDescent="0.25">
      <c r="A155" s="88" t="s">
        <v>781</v>
      </c>
      <c r="B155" s="88" t="s">
        <v>270</v>
      </c>
      <c r="C155" s="88" t="s">
        <v>24</v>
      </c>
      <c r="D155" s="85" t="s">
        <v>271</v>
      </c>
      <c r="E155" s="88" t="s">
        <v>123</v>
      </c>
      <c r="F155" s="88">
        <v>250</v>
      </c>
      <c r="G155" s="92">
        <v>25.16</v>
      </c>
      <c r="H155" s="92">
        <v>32.409999999999997</v>
      </c>
      <c r="I155" s="92">
        <v>8102.5</v>
      </c>
      <c r="J155" s="96">
        <v>1.6190577433622128E-3</v>
      </c>
    </row>
    <row r="156" spans="1:10" x14ac:dyDescent="0.25">
      <c r="A156" s="88" t="s">
        <v>782</v>
      </c>
      <c r="B156" s="88" t="s">
        <v>255</v>
      </c>
      <c r="C156" s="88" t="s">
        <v>24</v>
      </c>
      <c r="D156" s="85" t="s">
        <v>234</v>
      </c>
      <c r="E156" s="88" t="s">
        <v>123</v>
      </c>
      <c r="F156" s="88">
        <v>1000</v>
      </c>
      <c r="G156" s="92">
        <v>26.91</v>
      </c>
      <c r="H156" s="92">
        <v>34.659999999999997</v>
      </c>
      <c r="I156" s="92">
        <v>34660</v>
      </c>
      <c r="J156" s="96">
        <v>6.9258304702171309E-3</v>
      </c>
    </row>
    <row r="157" spans="1:10" x14ac:dyDescent="0.25">
      <c r="A157" s="88" t="s">
        <v>783</v>
      </c>
      <c r="B157" s="88" t="s">
        <v>784</v>
      </c>
      <c r="C157" s="88" t="s">
        <v>24</v>
      </c>
      <c r="D157" s="85" t="s">
        <v>272</v>
      </c>
      <c r="E157" s="88" t="s">
        <v>123</v>
      </c>
      <c r="F157" s="88">
        <v>250</v>
      </c>
      <c r="G157" s="92">
        <v>26.41</v>
      </c>
      <c r="H157" s="92">
        <v>34.020000000000003</v>
      </c>
      <c r="I157" s="92">
        <v>8505</v>
      </c>
      <c r="J157" s="96">
        <v>1.699486097784094E-3</v>
      </c>
    </row>
    <row r="158" spans="1:10" ht="25.5" x14ac:dyDescent="0.25">
      <c r="A158" s="88" t="s">
        <v>785</v>
      </c>
      <c r="B158" s="88" t="s">
        <v>253</v>
      </c>
      <c r="C158" s="88" t="s">
        <v>24</v>
      </c>
      <c r="D158" s="85" t="s">
        <v>254</v>
      </c>
      <c r="E158" s="88" t="s">
        <v>123</v>
      </c>
      <c r="F158" s="88">
        <v>500</v>
      </c>
      <c r="G158" s="92">
        <v>22.03</v>
      </c>
      <c r="H158" s="92">
        <v>28.37</v>
      </c>
      <c r="I158" s="92">
        <v>14185</v>
      </c>
      <c r="J158" s="96">
        <v>2.8344750496257934E-3</v>
      </c>
    </row>
    <row r="159" spans="1:10" ht="25.5" x14ac:dyDescent="0.25">
      <c r="A159" s="88" t="s">
        <v>786</v>
      </c>
      <c r="B159" s="88" t="s">
        <v>209</v>
      </c>
      <c r="C159" s="88" t="s">
        <v>24</v>
      </c>
      <c r="D159" s="85" t="s">
        <v>210</v>
      </c>
      <c r="E159" s="88" t="s">
        <v>123</v>
      </c>
      <c r="F159" s="88">
        <v>1000</v>
      </c>
      <c r="G159" s="92">
        <v>26.48</v>
      </c>
      <c r="H159" s="92">
        <v>34.11</v>
      </c>
      <c r="I159" s="92">
        <v>34110</v>
      </c>
      <c r="J159" s="96">
        <v>6.8159283710071067E-3</v>
      </c>
    </row>
    <row r="160" spans="1:10" x14ac:dyDescent="0.25">
      <c r="A160" s="88" t="s">
        <v>787</v>
      </c>
      <c r="B160" s="88" t="s">
        <v>256</v>
      </c>
      <c r="C160" s="88" t="s">
        <v>24</v>
      </c>
      <c r="D160" s="85" t="s">
        <v>257</v>
      </c>
      <c r="E160" s="88" t="s">
        <v>123</v>
      </c>
      <c r="F160" s="88">
        <v>3000</v>
      </c>
      <c r="G160" s="92">
        <v>27.83</v>
      </c>
      <c r="H160" s="92">
        <v>35.85</v>
      </c>
      <c r="I160" s="92">
        <v>107550</v>
      </c>
      <c r="J160" s="96">
        <v>2.1490855945523728E-2</v>
      </c>
    </row>
    <row r="162" spans="1:10" ht="21" customHeight="1" x14ac:dyDescent="0.25">
      <c r="A162" s="117" t="s">
        <v>91</v>
      </c>
      <c r="B162" s="118"/>
      <c r="C162" s="118"/>
      <c r="D162" s="118"/>
      <c r="E162" s="118"/>
      <c r="F162" s="118"/>
      <c r="G162" s="118"/>
      <c r="H162" s="119"/>
      <c r="I162" s="128">
        <v>3885181.14</v>
      </c>
      <c r="J162" s="129"/>
    </row>
    <row r="163" spans="1:10" ht="18.600000000000001" customHeight="1" x14ac:dyDescent="0.25">
      <c r="A163" s="117" t="s">
        <v>90</v>
      </c>
      <c r="B163" s="118"/>
      <c r="C163" s="118"/>
      <c r="D163" s="118"/>
      <c r="E163" s="118"/>
      <c r="F163" s="118"/>
      <c r="G163" s="118"/>
      <c r="H163" s="119"/>
      <c r="I163" s="128">
        <v>1119272.8600000001</v>
      </c>
      <c r="J163" s="129"/>
    </row>
    <row r="164" spans="1:10" ht="19.149999999999999" customHeight="1" x14ac:dyDescent="0.25">
      <c r="A164" s="120" t="s">
        <v>89</v>
      </c>
      <c r="B164" s="121"/>
      <c r="C164" s="121"/>
      <c r="D164" s="121"/>
      <c r="E164" s="121"/>
      <c r="F164" s="121"/>
      <c r="G164" s="121"/>
      <c r="H164" s="122"/>
      <c r="I164" s="115">
        <v>5004454</v>
      </c>
      <c r="J164" s="116"/>
    </row>
    <row r="167" spans="1:10" ht="14.45" customHeight="1" x14ac:dyDescent="0.25">
      <c r="A167" s="123" t="s">
        <v>94</v>
      </c>
      <c r="B167" s="123"/>
      <c r="C167" s="123"/>
      <c r="D167" s="123"/>
      <c r="E167" s="123"/>
      <c r="F167" s="123"/>
      <c r="G167" s="123"/>
      <c r="H167" s="123"/>
      <c r="I167" s="123"/>
      <c r="J167" s="123"/>
    </row>
    <row r="168" spans="1:10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</row>
    <row r="169" spans="1:10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1:10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</row>
  </sheetData>
  <mergeCells count="17">
    <mergeCell ref="B9:G9"/>
    <mergeCell ref="A11:A13"/>
    <mergeCell ref="I162:J162"/>
    <mergeCell ref="I163:J163"/>
    <mergeCell ref="A5:J5"/>
    <mergeCell ref="A6:J6"/>
    <mergeCell ref="A7:J7"/>
    <mergeCell ref="A15:J15"/>
    <mergeCell ref="H11:I11"/>
    <mergeCell ref="H12:I12"/>
    <mergeCell ref="H13:I13"/>
    <mergeCell ref="H10:I10"/>
    <mergeCell ref="I164:J164"/>
    <mergeCell ref="A162:H162"/>
    <mergeCell ref="A163:H163"/>
    <mergeCell ref="A164:H164"/>
    <mergeCell ref="A167:J170"/>
  </mergeCells>
  <pageMargins left="0.25" right="0.25" top="0.75" bottom="0.75" header="0.3" footer="0.3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4" workbookViewId="0">
      <selection activeCell="O8" sqref="O8"/>
    </sheetView>
  </sheetViews>
  <sheetFormatPr defaultRowHeight="15" x14ac:dyDescent="0.25"/>
  <cols>
    <col min="1" max="1" width="11.7109375" customWidth="1"/>
    <col min="2" max="2" width="15" customWidth="1"/>
    <col min="3" max="3" width="10.7109375" customWidth="1"/>
    <col min="4" max="4" width="60.140625" customWidth="1"/>
    <col min="6" max="6" width="8.85546875" customWidth="1"/>
    <col min="7" max="7" width="13.140625" style="11" bestFit="1" customWidth="1"/>
    <col min="8" max="8" width="14" style="11" customWidth="1"/>
    <col min="9" max="9" width="14.85546875" style="11" customWidth="1"/>
    <col min="10" max="10" width="9.28515625" style="14" customWidth="1"/>
  </cols>
  <sheetData>
    <row r="1" spans="1:10" ht="14.45" x14ac:dyDescent="0.3">
      <c r="A1" s="1"/>
      <c r="B1" s="1"/>
      <c r="C1" s="1"/>
      <c r="D1" s="1"/>
      <c r="E1" s="1"/>
      <c r="F1" s="1"/>
      <c r="G1" s="9"/>
      <c r="H1" s="9"/>
      <c r="I1" s="9"/>
      <c r="J1" s="12"/>
    </row>
    <row r="2" spans="1:10" ht="14.45" x14ac:dyDescent="0.3">
      <c r="A2" s="1"/>
      <c r="B2" s="1"/>
      <c r="C2" s="1"/>
      <c r="D2" s="1"/>
      <c r="E2" s="1"/>
      <c r="F2" s="1"/>
      <c r="G2" s="9"/>
      <c r="H2" s="9"/>
      <c r="I2" s="9"/>
      <c r="J2" s="12"/>
    </row>
    <row r="3" spans="1:10" ht="14.45" x14ac:dyDescent="0.3">
      <c r="A3" s="1"/>
      <c r="B3" s="1"/>
      <c r="C3" s="1"/>
      <c r="D3" s="1"/>
      <c r="E3" s="1"/>
      <c r="F3" s="1"/>
      <c r="G3" s="9"/>
      <c r="H3" s="9"/>
      <c r="I3" s="9"/>
      <c r="J3" s="12"/>
    </row>
    <row r="4" spans="1:10" ht="14.45" x14ac:dyDescent="0.3">
      <c r="A4" s="1"/>
      <c r="B4" s="1"/>
      <c r="C4" s="1"/>
      <c r="D4" s="1"/>
      <c r="E4" s="1"/>
      <c r="F4" s="1"/>
      <c r="G4" s="9"/>
      <c r="H4" s="9"/>
      <c r="I4" s="9"/>
      <c r="J4" s="12"/>
    </row>
    <row r="5" spans="1:10" ht="15.6" x14ac:dyDescent="0.3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5.6" x14ac:dyDescent="0.3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5.6" x14ac:dyDescent="0.3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4.45" x14ac:dyDescent="0.3">
      <c r="A8" s="2"/>
      <c r="B8" s="2"/>
      <c r="C8" s="2"/>
      <c r="D8" s="2"/>
      <c r="E8" s="2"/>
      <c r="F8" s="2"/>
      <c r="G8" s="10"/>
      <c r="H8" s="10"/>
      <c r="I8" s="10"/>
      <c r="J8" s="13"/>
    </row>
    <row r="9" spans="1:10" ht="28.9" customHeight="1" x14ac:dyDescent="0.3">
      <c r="A9" s="79" t="s">
        <v>3</v>
      </c>
      <c r="B9" s="124" t="str">
        <f>PQP!B9</f>
        <v>REGISTRO DE PREÇO PARA EVENTUAL CONTRATAÇÃO DE EMPRESA DE ENGENHARIA PARA EXECUÇÃO DE PEQUENOS REPAROS NOS PRÉDIOS PUBLICOS DA PREFEITURA MUNICIPAL DE ITUPIRANGA.</v>
      </c>
      <c r="C9" s="124"/>
      <c r="D9" s="124"/>
      <c r="E9" s="124"/>
      <c r="F9" s="124"/>
      <c r="G9" s="124"/>
      <c r="H9" s="10"/>
      <c r="I9" s="10"/>
      <c r="J9" s="12"/>
    </row>
    <row r="10" spans="1:10" ht="14.45" x14ac:dyDescent="0.3">
      <c r="A10" s="2" t="s">
        <v>4</v>
      </c>
      <c r="B10" s="2" t="s">
        <v>5</v>
      </c>
      <c r="C10" s="2"/>
      <c r="D10" s="2"/>
      <c r="E10" s="2"/>
      <c r="F10" s="2"/>
      <c r="G10" s="10"/>
      <c r="H10" s="10"/>
      <c r="I10" s="10"/>
      <c r="J10" s="12"/>
    </row>
    <row r="11" spans="1:10" ht="14.45" customHeight="1" x14ac:dyDescent="0.25">
      <c r="A11" s="125" t="s">
        <v>6</v>
      </c>
      <c r="B11" s="6" t="str">
        <f>PQP!B11</f>
        <v>SINAPI  12/2022</v>
      </c>
      <c r="C11" s="3"/>
      <c r="D11" s="2"/>
      <c r="E11" s="2"/>
      <c r="F11" s="4" t="s">
        <v>7</v>
      </c>
      <c r="G11" s="10"/>
      <c r="H11" s="132" t="s">
        <v>8</v>
      </c>
      <c r="I11" s="132"/>
      <c r="J11" s="12"/>
    </row>
    <row r="12" spans="1:10" x14ac:dyDescent="0.25">
      <c r="A12" s="126"/>
      <c r="B12" s="6" t="str">
        <f>PQP!B12</f>
        <v>SEDOP  09/2022</v>
      </c>
      <c r="C12" s="3"/>
      <c r="D12" s="2"/>
      <c r="E12" s="2"/>
      <c r="F12" s="5">
        <v>0.28820000000000001</v>
      </c>
      <c r="G12" s="10"/>
      <c r="H12" s="132" t="s">
        <v>131</v>
      </c>
      <c r="I12" s="132"/>
      <c r="J12" s="12"/>
    </row>
    <row r="13" spans="1:10" x14ac:dyDescent="0.25">
      <c r="A13" s="127"/>
      <c r="B13" s="6" t="str">
        <f>PQP!B13</f>
        <v>ORSE     11/2022</v>
      </c>
      <c r="C13" s="3"/>
      <c r="D13" s="2"/>
      <c r="E13" s="2"/>
      <c r="F13" s="2"/>
      <c r="G13" s="10"/>
      <c r="H13" s="132" t="str">
        <f>PQP!H12</f>
        <v>Horista: 88,37%</v>
      </c>
      <c r="I13" s="132"/>
      <c r="J13" s="12"/>
    </row>
    <row r="14" spans="1:10" ht="14.45" x14ac:dyDescent="0.3">
      <c r="A14" s="1"/>
      <c r="B14" s="1"/>
      <c r="C14" s="1"/>
      <c r="D14" s="2"/>
      <c r="E14" s="2"/>
      <c r="F14" s="2"/>
      <c r="G14" s="10"/>
      <c r="H14" s="132" t="str">
        <f>PQP!H13</f>
        <v>Mensalista: 48,18%</v>
      </c>
      <c r="I14" s="132"/>
      <c r="J14" s="12"/>
    </row>
    <row r="15" spans="1:10" ht="27" customHeight="1" x14ac:dyDescent="0.25">
      <c r="A15" s="134" t="s">
        <v>95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43.15" customHeight="1" x14ac:dyDescent="0.25">
      <c r="A16" s="133" t="s">
        <v>96</v>
      </c>
      <c r="B16" s="133"/>
      <c r="C16" s="138" t="s">
        <v>12</v>
      </c>
      <c r="D16" s="139"/>
      <c r="E16" s="139"/>
      <c r="F16" s="139"/>
      <c r="G16" s="139"/>
      <c r="H16" s="140"/>
      <c r="I16" s="138" t="s">
        <v>97</v>
      </c>
      <c r="J16" s="140"/>
    </row>
    <row r="17" spans="1:10" ht="18" customHeight="1" x14ac:dyDescent="0.3">
      <c r="A17" s="1"/>
      <c r="B17" s="16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6"/>
      <c r="C18" s="135" t="s">
        <v>98</v>
      </c>
      <c r="D18" s="135"/>
      <c r="E18" s="135"/>
      <c r="F18" s="135"/>
      <c r="G18" s="135"/>
      <c r="H18" s="135"/>
      <c r="I18" s="17"/>
      <c r="J18" s="1"/>
    </row>
    <row r="19" spans="1:10" ht="14.45" x14ac:dyDescent="0.3">
      <c r="A19" s="133" t="s">
        <v>99</v>
      </c>
      <c r="B19" s="133"/>
      <c r="C19" s="135" t="s">
        <v>100</v>
      </c>
      <c r="D19" s="135"/>
      <c r="E19" s="135"/>
      <c r="F19" s="135"/>
      <c r="G19" s="135"/>
      <c r="H19" s="135"/>
      <c r="I19" s="136">
        <v>8.0000000000000002E-3</v>
      </c>
      <c r="J19" s="137"/>
    </row>
    <row r="20" spans="1:10" ht="14.45" x14ac:dyDescent="0.3">
      <c r="A20" s="133" t="s">
        <v>101</v>
      </c>
      <c r="B20" s="133"/>
      <c r="C20" s="135" t="s">
        <v>102</v>
      </c>
      <c r="D20" s="135"/>
      <c r="E20" s="135"/>
      <c r="F20" s="135"/>
      <c r="G20" s="135"/>
      <c r="H20" s="135"/>
      <c r="I20" s="136">
        <v>6.1600000000000002E-2</v>
      </c>
      <c r="J20" s="137"/>
    </row>
    <row r="21" spans="1:10" ht="14.45" x14ac:dyDescent="0.3">
      <c r="A21" s="1"/>
      <c r="B21" s="16"/>
      <c r="C21" s="135" t="s">
        <v>103</v>
      </c>
      <c r="D21" s="135"/>
      <c r="E21" s="135"/>
      <c r="F21" s="135"/>
      <c r="G21" s="135"/>
      <c r="H21" s="135"/>
      <c r="I21" s="136">
        <f>SUM(I19:J20)</f>
        <v>6.9599999999999995E-2</v>
      </c>
      <c r="J21" s="137"/>
    </row>
    <row r="22" spans="1:10" ht="14.45" x14ac:dyDescent="0.3">
      <c r="A22" s="1"/>
      <c r="B22" s="16"/>
      <c r="C22" s="1"/>
      <c r="D22" s="18"/>
      <c r="E22" s="1"/>
      <c r="F22" s="1"/>
      <c r="G22" s="1"/>
      <c r="H22" s="1"/>
      <c r="I22" s="141"/>
      <c r="J22" s="142"/>
    </row>
    <row r="23" spans="1:10" ht="18" customHeight="1" x14ac:dyDescent="0.3">
      <c r="A23" s="1"/>
      <c r="B23" s="16"/>
      <c r="C23" s="135" t="s">
        <v>104</v>
      </c>
      <c r="D23" s="135"/>
      <c r="E23" s="135"/>
      <c r="F23" s="135"/>
      <c r="G23" s="135"/>
      <c r="H23" s="135"/>
      <c r="I23" s="141"/>
      <c r="J23" s="142"/>
    </row>
    <row r="24" spans="1:10" ht="18" customHeight="1" x14ac:dyDescent="0.25">
      <c r="A24" s="133" t="s">
        <v>105</v>
      </c>
      <c r="B24" s="133"/>
      <c r="C24" s="135" t="s">
        <v>106</v>
      </c>
      <c r="D24" s="135"/>
      <c r="E24" s="135"/>
      <c r="F24" s="135"/>
      <c r="G24" s="135"/>
      <c r="H24" s="135"/>
      <c r="I24" s="137">
        <v>0.03</v>
      </c>
      <c r="J24" s="137"/>
    </row>
    <row r="25" spans="1:10" ht="14.45" x14ac:dyDescent="0.3">
      <c r="A25" s="133" t="s">
        <v>107</v>
      </c>
      <c r="B25" s="133"/>
      <c r="C25" s="135" t="s">
        <v>108</v>
      </c>
      <c r="D25" s="135"/>
      <c r="E25" s="135"/>
      <c r="F25" s="135"/>
      <c r="G25" s="135"/>
      <c r="H25" s="135"/>
      <c r="I25" s="137">
        <v>5.8999999999999999E-3</v>
      </c>
      <c r="J25" s="137"/>
    </row>
    <row r="26" spans="1:10" x14ac:dyDescent="0.25">
      <c r="A26" s="133" t="s">
        <v>109</v>
      </c>
      <c r="B26" s="133"/>
      <c r="C26" s="135" t="s">
        <v>110</v>
      </c>
      <c r="D26" s="135"/>
      <c r="E26" s="135"/>
      <c r="F26" s="135"/>
      <c r="G26" s="135"/>
      <c r="H26" s="135"/>
      <c r="I26" s="137">
        <v>9.7000000000000003E-3</v>
      </c>
      <c r="J26" s="137"/>
    </row>
    <row r="27" spans="1:10" x14ac:dyDescent="0.25">
      <c r="A27" s="1"/>
      <c r="B27" s="16"/>
      <c r="C27" s="135" t="s">
        <v>103</v>
      </c>
      <c r="D27" s="135"/>
      <c r="E27" s="135"/>
      <c r="F27" s="135"/>
      <c r="G27" s="135"/>
      <c r="H27" s="135"/>
      <c r="I27" s="137">
        <f>SUM(I24:I26)</f>
        <v>4.5600000000000002E-2</v>
      </c>
      <c r="J27" s="137"/>
    </row>
    <row r="28" spans="1:10" x14ac:dyDescent="0.25">
      <c r="A28" s="1"/>
      <c r="B28" s="16"/>
      <c r="C28" s="1"/>
      <c r="D28" s="18"/>
      <c r="E28" s="1"/>
      <c r="F28" s="1"/>
      <c r="G28" s="1"/>
      <c r="H28" s="1"/>
      <c r="I28" s="142"/>
      <c r="J28" s="142"/>
    </row>
    <row r="29" spans="1:10" x14ac:dyDescent="0.25">
      <c r="A29" s="133" t="s">
        <v>111</v>
      </c>
      <c r="B29" s="133"/>
      <c r="C29" s="135" t="s">
        <v>112</v>
      </c>
      <c r="D29" s="135"/>
      <c r="E29" s="135"/>
      <c r="F29" s="135"/>
      <c r="G29" s="135"/>
      <c r="H29" s="135"/>
      <c r="I29" s="141"/>
      <c r="J29" s="142"/>
    </row>
    <row r="30" spans="1:10" ht="18" customHeight="1" x14ac:dyDescent="0.25">
      <c r="A30" s="143"/>
      <c r="B30" s="144"/>
      <c r="C30" s="135" t="s">
        <v>113</v>
      </c>
      <c r="D30" s="135"/>
      <c r="E30" s="135"/>
      <c r="F30" s="135"/>
      <c r="G30" s="135"/>
      <c r="H30" s="135"/>
      <c r="I30" s="137">
        <v>0.03</v>
      </c>
      <c r="J30" s="137"/>
    </row>
    <row r="31" spans="1:10" x14ac:dyDescent="0.25">
      <c r="A31" s="143"/>
      <c r="B31" s="144"/>
      <c r="C31" s="135" t="s">
        <v>114</v>
      </c>
      <c r="D31" s="135"/>
      <c r="E31" s="135"/>
      <c r="F31" s="135"/>
      <c r="G31" s="135"/>
      <c r="H31" s="135"/>
      <c r="I31" s="137">
        <v>0.05</v>
      </c>
      <c r="J31" s="137"/>
    </row>
    <row r="32" spans="1:10" x14ac:dyDescent="0.25">
      <c r="A32" s="143"/>
      <c r="B32" s="144"/>
      <c r="C32" s="135" t="s">
        <v>115</v>
      </c>
      <c r="D32" s="135"/>
      <c r="E32" s="135"/>
      <c r="F32" s="135"/>
      <c r="G32" s="135"/>
      <c r="H32" s="135"/>
      <c r="I32" s="137">
        <v>6.4999999999999997E-3</v>
      </c>
      <c r="J32" s="137"/>
    </row>
    <row r="33" spans="1:10" ht="18" customHeight="1" x14ac:dyDescent="0.25">
      <c r="A33" s="19"/>
      <c r="B33" s="19"/>
      <c r="C33" s="135" t="s">
        <v>116</v>
      </c>
      <c r="D33" s="135"/>
      <c r="E33" s="135"/>
      <c r="F33" s="135"/>
      <c r="G33" s="135"/>
      <c r="H33" s="135"/>
      <c r="I33" s="137">
        <v>4.4999999999999998E-2</v>
      </c>
      <c r="J33" s="137"/>
    </row>
    <row r="34" spans="1:10" x14ac:dyDescent="0.25">
      <c r="A34" s="1"/>
      <c r="B34" s="17"/>
      <c r="C34" s="135" t="s">
        <v>103</v>
      </c>
      <c r="D34" s="135"/>
      <c r="E34" s="135"/>
      <c r="F34" s="135"/>
      <c r="G34" s="135"/>
      <c r="H34" s="135"/>
      <c r="I34" s="137">
        <f>SUM(I30:I33)</f>
        <v>0.13150000000000001</v>
      </c>
      <c r="J34" s="137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41"/>
      <c r="J35" s="142"/>
    </row>
    <row r="36" spans="1:10" x14ac:dyDescent="0.25">
      <c r="A36" s="135" t="s">
        <v>117</v>
      </c>
      <c r="B36" s="135"/>
      <c r="C36" s="135" t="s">
        <v>118</v>
      </c>
      <c r="D36" s="135"/>
      <c r="E36" s="135"/>
      <c r="F36" s="135"/>
      <c r="G36" s="135"/>
      <c r="H36" s="135"/>
      <c r="I36" s="145">
        <f>((1+(I24+I26+I19))*(1+I25)*(1+I20))/(1-I34)-1</f>
        <v>0.2881986483454233</v>
      </c>
      <c r="J36" s="145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58.15" customHeight="1" x14ac:dyDescent="0.25">
      <c r="A39" s="123" t="s">
        <v>94</v>
      </c>
      <c r="B39" s="123"/>
      <c r="C39" s="123"/>
      <c r="D39" s="123"/>
      <c r="E39" s="123"/>
      <c r="F39" s="123"/>
      <c r="G39" s="123"/>
      <c r="H39" s="123"/>
      <c r="I39" s="123"/>
      <c r="J39" s="123"/>
    </row>
  </sheetData>
  <mergeCells count="58">
    <mergeCell ref="I35:J35"/>
    <mergeCell ref="A36:B36"/>
    <mergeCell ref="C36:H36"/>
    <mergeCell ref="I36:J36"/>
    <mergeCell ref="A39:J39"/>
    <mergeCell ref="C34:H34"/>
    <mergeCell ref="I34:J34"/>
    <mergeCell ref="A30:B30"/>
    <mergeCell ref="C30:H30"/>
    <mergeCell ref="I30:J30"/>
    <mergeCell ref="A31:B31"/>
    <mergeCell ref="C31:H31"/>
    <mergeCell ref="I31:J31"/>
    <mergeCell ref="A32:B32"/>
    <mergeCell ref="C32:H32"/>
    <mergeCell ref="I32:J32"/>
    <mergeCell ref="C33:H33"/>
    <mergeCell ref="I33:J33"/>
    <mergeCell ref="C27:H27"/>
    <mergeCell ref="I27:J27"/>
    <mergeCell ref="I28:J28"/>
    <mergeCell ref="A29:B29"/>
    <mergeCell ref="C29:H29"/>
    <mergeCell ref="I29:J29"/>
    <mergeCell ref="A25:B25"/>
    <mergeCell ref="C25:H25"/>
    <mergeCell ref="I25:J25"/>
    <mergeCell ref="A26:B26"/>
    <mergeCell ref="C26:H26"/>
    <mergeCell ref="I26:J26"/>
    <mergeCell ref="I22:J22"/>
    <mergeCell ref="C23:H23"/>
    <mergeCell ref="I23:J23"/>
    <mergeCell ref="A24:B24"/>
    <mergeCell ref="C24:H24"/>
    <mergeCell ref="I24:J24"/>
    <mergeCell ref="C21:H21"/>
    <mergeCell ref="A16:B16"/>
    <mergeCell ref="C16:H16"/>
    <mergeCell ref="I16:J16"/>
    <mergeCell ref="C18:H18"/>
    <mergeCell ref="A19:B19"/>
    <mergeCell ref="C19:H19"/>
    <mergeCell ref="I19:J19"/>
    <mergeCell ref="I21:J21"/>
    <mergeCell ref="H13:I13"/>
    <mergeCell ref="H14:I14"/>
    <mergeCell ref="B9:G9"/>
    <mergeCell ref="A11:A13"/>
    <mergeCell ref="A20:B20"/>
    <mergeCell ref="A15:J15"/>
    <mergeCell ref="C20:H20"/>
    <mergeCell ref="I20:J20"/>
    <mergeCell ref="A5:J5"/>
    <mergeCell ref="A6:J6"/>
    <mergeCell ref="A7:J7"/>
    <mergeCell ref="H11:I11"/>
    <mergeCell ref="H12:I12"/>
  </mergeCells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4" workbookViewId="0">
      <selection activeCell="G18" sqref="G18"/>
    </sheetView>
  </sheetViews>
  <sheetFormatPr defaultRowHeight="15" x14ac:dyDescent="0.25"/>
  <cols>
    <col min="1" max="1" width="11.7109375" customWidth="1"/>
    <col min="2" max="2" width="15" customWidth="1"/>
    <col min="3" max="3" width="60.140625" customWidth="1"/>
    <col min="4" max="4" width="19.85546875" customWidth="1"/>
    <col min="5" max="5" width="17.85546875" customWidth="1"/>
  </cols>
  <sheetData>
    <row r="1" spans="1:5" ht="14.45" x14ac:dyDescent="0.3">
      <c r="A1" s="1"/>
      <c r="B1" s="1"/>
      <c r="C1" s="1"/>
      <c r="D1" s="1"/>
      <c r="E1" s="1"/>
    </row>
    <row r="2" spans="1:5" ht="14.45" x14ac:dyDescent="0.3">
      <c r="A2" s="1"/>
      <c r="B2" s="1"/>
      <c r="C2" s="1"/>
      <c r="D2" s="1"/>
      <c r="E2" s="1"/>
    </row>
    <row r="3" spans="1:5" ht="14.45" x14ac:dyDescent="0.3">
      <c r="A3" s="1"/>
      <c r="B3" s="1"/>
      <c r="C3" s="1"/>
      <c r="D3" s="1"/>
      <c r="E3" s="1"/>
    </row>
    <row r="4" spans="1:5" ht="14.45" x14ac:dyDescent="0.3">
      <c r="A4" s="1"/>
      <c r="B4" s="1"/>
      <c r="C4" s="1"/>
      <c r="D4" s="1"/>
      <c r="E4" s="1"/>
    </row>
    <row r="5" spans="1:5" ht="15.6" x14ac:dyDescent="0.3">
      <c r="A5" s="130" t="s">
        <v>0</v>
      </c>
      <c r="B5" s="130"/>
      <c r="C5" s="130"/>
      <c r="D5" s="130"/>
      <c r="E5" s="130"/>
    </row>
    <row r="6" spans="1:5" ht="15.6" x14ac:dyDescent="0.3">
      <c r="A6" s="130" t="s">
        <v>1</v>
      </c>
      <c r="B6" s="130"/>
      <c r="C6" s="130"/>
      <c r="D6" s="130"/>
      <c r="E6" s="130"/>
    </row>
    <row r="7" spans="1:5" ht="15.6" x14ac:dyDescent="0.3">
      <c r="A7" s="130" t="s">
        <v>2</v>
      </c>
      <c r="B7" s="130"/>
      <c r="C7" s="130"/>
      <c r="D7" s="130"/>
      <c r="E7" s="130"/>
    </row>
    <row r="8" spans="1:5" ht="14.45" x14ac:dyDescent="0.3">
      <c r="A8" s="2"/>
      <c r="B8" s="2"/>
      <c r="C8" s="2"/>
      <c r="D8" s="2"/>
      <c r="E8" s="10"/>
    </row>
    <row r="9" spans="1:5" s="99" customFormat="1" ht="28.9" customHeight="1" x14ac:dyDescent="0.3">
      <c r="A9" s="79" t="s">
        <v>3</v>
      </c>
      <c r="B9" s="124" t="str">
        <f>PQP!B9</f>
        <v>REGISTRO DE PREÇO PARA EVENTUAL CONTRATAÇÃO DE EMPRESA DE ENGENHARIA PARA EXECUÇÃO DE PEQUENOS REPAROS NOS PRÉDIOS PUBLICOS DA PREFEITURA MUNICIPAL DE ITUPIRANGA.</v>
      </c>
      <c r="C9" s="124"/>
      <c r="D9" s="124"/>
      <c r="E9" s="124"/>
    </row>
    <row r="10" spans="1:5" ht="14.45" x14ac:dyDescent="0.3">
      <c r="A10" s="2" t="s">
        <v>4</v>
      </c>
      <c r="B10" s="2" t="s">
        <v>5</v>
      </c>
      <c r="C10" s="2"/>
      <c r="D10" s="2"/>
      <c r="E10" s="10"/>
    </row>
    <row r="11" spans="1:5" ht="14.45" customHeight="1" x14ac:dyDescent="0.25">
      <c r="A11" s="125" t="s">
        <v>6</v>
      </c>
      <c r="B11" s="6" t="str">
        <f>PQP!B11</f>
        <v>SINAPI  12/2022</v>
      </c>
      <c r="C11" s="2"/>
      <c r="D11" s="4" t="s">
        <v>7</v>
      </c>
      <c r="E11" s="60" t="s">
        <v>8</v>
      </c>
    </row>
    <row r="12" spans="1:5" x14ac:dyDescent="0.25">
      <c r="A12" s="126"/>
      <c r="B12" s="6" t="str">
        <f>PQP!B12</f>
        <v>SEDOP  09/2022</v>
      </c>
      <c r="C12" s="2"/>
      <c r="D12" s="5">
        <v>0.28820000000000001</v>
      </c>
      <c r="E12" s="60" t="s">
        <v>131</v>
      </c>
    </row>
    <row r="13" spans="1:5" x14ac:dyDescent="0.25">
      <c r="A13" s="127"/>
      <c r="B13" s="6" t="str">
        <f>PQP!B13</f>
        <v>ORSE     11/2022</v>
      </c>
      <c r="C13" s="2"/>
      <c r="D13" s="2"/>
      <c r="E13" s="60" t="str">
        <f>PQP!H12</f>
        <v>Horista: 88,37%</v>
      </c>
    </row>
    <row r="14" spans="1:5" ht="14.45" x14ac:dyDescent="0.3">
      <c r="A14" s="1"/>
      <c r="B14" s="1"/>
      <c r="C14" s="2"/>
      <c r="D14" s="2"/>
      <c r="E14" s="60" t="str">
        <f>PQP!H13</f>
        <v>Mensalista: 48,18%</v>
      </c>
    </row>
    <row r="15" spans="1:5" ht="27" customHeight="1" x14ac:dyDescent="0.3">
      <c r="A15" s="134" t="s">
        <v>376</v>
      </c>
      <c r="B15" s="134"/>
      <c r="C15" s="134"/>
      <c r="D15" s="134"/>
      <c r="E15" s="134"/>
    </row>
    <row r="16" spans="1:5" ht="37.15" customHeight="1" x14ac:dyDescent="0.25">
      <c r="A16" s="7" t="s">
        <v>9</v>
      </c>
      <c r="B16" s="146" t="s">
        <v>12</v>
      </c>
      <c r="C16" s="147"/>
      <c r="D16" s="8" t="s">
        <v>103</v>
      </c>
      <c r="E16" s="8" t="s">
        <v>97</v>
      </c>
    </row>
    <row r="17" spans="1:5" ht="14.45" customHeight="1" x14ac:dyDescent="0.25">
      <c r="A17" s="100" t="s">
        <v>17</v>
      </c>
      <c r="B17" s="148" t="s">
        <v>18</v>
      </c>
      <c r="C17" s="149"/>
      <c r="D17" s="101">
        <v>186123.8</v>
      </c>
      <c r="E17" s="102">
        <v>3.7191629696266569E-2</v>
      </c>
    </row>
    <row r="18" spans="1:5" ht="14.45" customHeight="1" x14ac:dyDescent="0.25">
      <c r="A18" s="100" t="s">
        <v>367</v>
      </c>
      <c r="B18" s="148" t="s">
        <v>523</v>
      </c>
      <c r="C18" s="149"/>
      <c r="D18" s="101">
        <v>335131</v>
      </c>
      <c r="E18" s="102">
        <v>6.6966546200644461E-2</v>
      </c>
    </row>
    <row r="19" spans="1:5" ht="14.45" customHeight="1" x14ac:dyDescent="0.3">
      <c r="A19" s="100" t="s">
        <v>368</v>
      </c>
      <c r="B19" s="148" t="s">
        <v>52</v>
      </c>
      <c r="C19" s="149"/>
      <c r="D19" s="101">
        <v>341197</v>
      </c>
      <c r="E19" s="102">
        <v>6.8178666443931751E-2</v>
      </c>
    </row>
    <row r="20" spans="1:5" ht="14.45" customHeight="1" x14ac:dyDescent="0.3">
      <c r="A20" s="100" t="s">
        <v>369</v>
      </c>
      <c r="B20" s="148" t="s">
        <v>539</v>
      </c>
      <c r="C20" s="149"/>
      <c r="D20" s="101">
        <v>484340.02</v>
      </c>
      <c r="E20" s="102">
        <v>9.6781790780772495E-2</v>
      </c>
    </row>
    <row r="21" spans="1:5" ht="14.45" customHeight="1" x14ac:dyDescent="0.3">
      <c r="A21" s="100" t="s">
        <v>370</v>
      </c>
      <c r="B21" s="148" t="s">
        <v>568</v>
      </c>
      <c r="C21" s="149"/>
      <c r="D21" s="101">
        <v>967255.05</v>
      </c>
      <c r="E21" s="102">
        <v>0.19327883721181172</v>
      </c>
    </row>
    <row r="22" spans="1:5" ht="14.45" customHeight="1" x14ac:dyDescent="0.25">
      <c r="A22" s="100" t="s">
        <v>371</v>
      </c>
      <c r="B22" s="148" t="s">
        <v>606</v>
      </c>
      <c r="C22" s="149"/>
      <c r="D22" s="101">
        <v>370370.65</v>
      </c>
      <c r="E22" s="102">
        <v>7.4008203492329033E-2</v>
      </c>
    </row>
    <row r="23" spans="1:5" ht="14.45" customHeight="1" x14ac:dyDescent="0.25">
      <c r="A23" s="100" t="s">
        <v>372</v>
      </c>
      <c r="B23" s="148" t="s">
        <v>68</v>
      </c>
      <c r="C23" s="149"/>
      <c r="D23" s="101">
        <v>407020.53</v>
      </c>
      <c r="E23" s="102">
        <v>8.1331655761048061E-2</v>
      </c>
    </row>
    <row r="24" spans="1:5" ht="14.45" customHeight="1" x14ac:dyDescent="0.3">
      <c r="A24" s="100" t="s">
        <v>373</v>
      </c>
      <c r="B24" s="148" t="s">
        <v>759</v>
      </c>
      <c r="C24" s="149"/>
      <c r="D24" s="101">
        <v>358868.45</v>
      </c>
      <c r="E24" s="102">
        <v>7.170981090044988E-2</v>
      </c>
    </row>
    <row r="25" spans="1:5" ht="14.45" customHeight="1" x14ac:dyDescent="0.3">
      <c r="A25" s="100" t="s">
        <v>374</v>
      </c>
      <c r="B25" s="148" t="s">
        <v>85</v>
      </c>
      <c r="C25" s="149"/>
      <c r="D25" s="101">
        <v>1214315</v>
      </c>
      <c r="E25" s="102">
        <v>0.24264685018585444</v>
      </c>
    </row>
    <row r="26" spans="1:5" ht="14.45" customHeight="1" x14ac:dyDescent="0.25">
      <c r="A26" s="100" t="s">
        <v>375</v>
      </c>
      <c r="B26" s="148" t="s">
        <v>776</v>
      </c>
      <c r="C26" s="149"/>
      <c r="D26" s="101">
        <v>339832.5</v>
      </c>
      <c r="E26" s="102">
        <v>6.79060093268916E-2</v>
      </c>
    </row>
    <row r="27" spans="1:5" ht="19.149999999999999" customHeight="1" x14ac:dyDescent="0.25">
      <c r="A27" s="150" t="s">
        <v>89</v>
      </c>
      <c r="B27" s="151"/>
      <c r="C27" s="152"/>
      <c r="D27" s="61">
        <f>SUM(D17:D26)</f>
        <v>5004454</v>
      </c>
      <c r="E27" s="75">
        <f>SUM(E17:E26)</f>
        <v>1</v>
      </c>
    </row>
    <row r="30" spans="1:5" ht="14.45" customHeight="1" x14ac:dyDescent="0.25">
      <c r="A30" s="123" t="s">
        <v>94</v>
      </c>
      <c r="B30" s="123"/>
      <c r="C30" s="123"/>
      <c r="D30" s="123"/>
      <c r="E30" s="123"/>
    </row>
    <row r="31" spans="1:5" x14ac:dyDescent="0.25">
      <c r="A31" s="123"/>
      <c r="B31" s="123"/>
      <c r="C31" s="123"/>
      <c r="D31" s="123"/>
      <c r="E31" s="123"/>
    </row>
    <row r="32" spans="1:5" x14ac:dyDescent="0.25">
      <c r="A32" s="123"/>
      <c r="B32" s="123"/>
      <c r="C32" s="123"/>
      <c r="D32" s="123"/>
      <c r="E32" s="123"/>
    </row>
    <row r="33" spans="1:5" x14ac:dyDescent="0.25">
      <c r="A33" s="123"/>
      <c r="B33" s="123"/>
      <c r="C33" s="123"/>
      <c r="D33" s="123"/>
      <c r="E33" s="123"/>
    </row>
  </sheetData>
  <mergeCells count="19">
    <mergeCell ref="A30:E33"/>
    <mergeCell ref="A15:E15"/>
    <mergeCell ref="B24:C24"/>
    <mergeCell ref="B25:C25"/>
    <mergeCell ref="B26:C26"/>
    <mergeCell ref="B23:C23"/>
    <mergeCell ref="B18:C18"/>
    <mergeCell ref="B19:C19"/>
    <mergeCell ref="B20:C20"/>
    <mergeCell ref="B21:C21"/>
    <mergeCell ref="B22:C22"/>
    <mergeCell ref="A27:C27"/>
    <mergeCell ref="A5:E5"/>
    <mergeCell ref="A6:E6"/>
    <mergeCell ref="A7:E7"/>
    <mergeCell ref="B16:C16"/>
    <mergeCell ref="B17:C17"/>
    <mergeCell ref="B9:E9"/>
    <mergeCell ref="A11:A13"/>
  </mergeCells>
  <pageMargins left="0.25" right="0.25" top="0.75" bottom="0.75" header="0.3" footer="0.3"/>
  <pageSetup paperSize="9" scale="7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5"/>
  <sheetViews>
    <sheetView zoomScaleNormal="100" workbookViewId="0">
      <selection activeCell="L11" sqref="L11"/>
    </sheetView>
  </sheetViews>
  <sheetFormatPr defaultRowHeight="15" x14ac:dyDescent="0.25"/>
  <cols>
    <col min="1" max="1" width="11.7109375" customWidth="1"/>
    <col min="2" max="2" width="15" customWidth="1"/>
    <col min="3" max="3" width="10.7109375" customWidth="1"/>
    <col min="4" max="4" width="60.140625" customWidth="1"/>
    <col min="6" max="6" width="8.85546875" customWidth="1"/>
    <col min="7" max="7" width="13.140625" style="11" bestFit="1" customWidth="1"/>
    <col min="8" max="8" width="14" style="11" customWidth="1"/>
    <col min="9" max="9" width="14.5703125" style="11" customWidth="1"/>
    <col min="10" max="10" width="11.7109375" style="14" customWidth="1"/>
  </cols>
  <sheetData>
    <row r="1" spans="1:10" ht="14.45" x14ac:dyDescent="0.3">
      <c r="A1" s="1"/>
      <c r="B1" s="1"/>
      <c r="C1" s="1"/>
      <c r="D1" s="1"/>
      <c r="E1" s="1"/>
      <c r="F1" s="1"/>
      <c r="G1" s="9"/>
      <c r="H1" s="9"/>
      <c r="I1" s="9"/>
      <c r="J1" s="12"/>
    </row>
    <row r="2" spans="1:10" ht="14.45" x14ac:dyDescent="0.3">
      <c r="A2" s="1"/>
      <c r="B2" s="1"/>
      <c r="C2" s="1"/>
      <c r="D2" s="1"/>
      <c r="E2" s="1"/>
      <c r="F2" s="1"/>
      <c r="G2" s="9"/>
      <c r="H2" s="9"/>
      <c r="I2" s="9"/>
      <c r="J2" s="12"/>
    </row>
    <row r="3" spans="1:10" ht="14.45" x14ac:dyDescent="0.3">
      <c r="A3" s="1"/>
      <c r="B3" s="1"/>
      <c r="C3" s="1"/>
      <c r="D3" s="1"/>
      <c r="E3" s="1"/>
      <c r="F3" s="1"/>
      <c r="G3" s="9"/>
      <c r="H3" s="9"/>
      <c r="I3" s="9"/>
      <c r="J3" s="12"/>
    </row>
    <row r="4" spans="1:10" ht="14.45" x14ac:dyDescent="0.3">
      <c r="A4" s="1"/>
      <c r="B4" s="1"/>
      <c r="C4" s="1"/>
      <c r="D4" s="1"/>
      <c r="E4" s="1"/>
      <c r="F4" s="1"/>
      <c r="G4" s="9"/>
      <c r="H4" s="9"/>
      <c r="I4" s="9"/>
      <c r="J4" s="12"/>
    </row>
    <row r="5" spans="1:10" ht="15.6" x14ac:dyDescent="0.3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5.6" x14ac:dyDescent="0.3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5.6" x14ac:dyDescent="0.3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4.45" x14ac:dyDescent="0.3">
      <c r="A8" s="2"/>
      <c r="B8" s="2"/>
      <c r="C8" s="2"/>
      <c r="D8" s="2"/>
      <c r="E8" s="2"/>
      <c r="F8" s="2"/>
      <c r="G8" s="10"/>
      <c r="H8" s="10"/>
      <c r="I8" s="10"/>
      <c r="J8" s="13"/>
    </row>
    <row r="9" spans="1:10" ht="26.45" customHeight="1" x14ac:dyDescent="0.3">
      <c r="A9" s="79" t="s">
        <v>3</v>
      </c>
      <c r="B9" s="124" t="str">
        <f>PQP!B9</f>
        <v>REGISTRO DE PREÇO PARA EVENTUAL CONTRATAÇÃO DE EMPRESA DE ENGENHARIA PARA EXECUÇÃO DE PEQUENOS REPAROS NOS PRÉDIOS PUBLICOS DA PREFEITURA MUNICIPAL DE ITUPIRANGA.</v>
      </c>
      <c r="C9" s="124"/>
      <c r="D9" s="124"/>
      <c r="E9" s="124"/>
      <c r="F9" s="124"/>
      <c r="G9" s="124"/>
      <c r="H9" s="124"/>
      <c r="I9" s="124"/>
      <c r="J9" s="12"/>
    </row>
    <row r="10" spans="1:10" ht="16.899999999999999" customHeight="1" x14ac:dyDescent="0.3">
      <c r="A10" s="2" t="s">
        <v>4</v>
      </c>
      <c r="B10" s="2" t="s">
        <v>5</v>
      </c>
      <c r="C10" s="2"/>
      <c r="D10" s="2"/>
      <c r="E10" s="2"/>
      <c r="F10" s="2"/>
      <c r="G10" s="10"/>
      <c r="H10" s="10"/>
      <c r="I10" s="10"/>
      <c r="J10" s="12"/>
    </row>
    <row r="11" spans="1:10" ht="14.45" customHeight="1" x14ac:dyDescent="0.25">
      <c r="A11" s="125" t="s">
        <v>6</v>
      </c>
      <c r="B11" s="6" t="str">
        <f>PQP!B11</f>
        <v>SINAPI  12/2022</v>
      </c>
      <c r="C11" s="3"/>
      <c r="D11" s="2"/>
      <c r="E11" s="2"/>
      <c r="F11" s="4" t="s">
        <v>7</v>
      </c>
      <c r="G11" s="10"/>
      <c r="H11" s="132" t="s">
        <v>8</v>
      </c>
      <c r="I11" s="132"/>
      <c r="J11" s="12"/>
    </row>
    <row r="12" spans="1:10" x14ac:dyDescent="0.25">
      <c r="A12" s="126"/>
      <c r="B12" s="6" t="str">
        <f>PQP!B12</f>
        <v>SEDOP  09/2022</v>
      </c>
      <c r="C12" s="3"/>
      <c r="D12" s="2"/>
      <c r="E12" s="2"/>
      <c r="F12" s="5">
        <v>0.28820000000000001</v>
      </c>
      <c r="G12" s="10"/>
      <c r="H12" s="132" t="s">
        <v>131</v>
      </c>
      <c r="I12" s="132"/>
      <c r="J12" s="12"/>
    </row>
    <row r="13" spans="1:10" x14ac:dyDescent="0.25">
      <c r="A13" s="127"/>
      <c r="B13" s="6" t="str">
        <f>PQP!B13</f>
        <v>ORSE     11/2022</v>
      </c>
      <c r="C13" s="3"/>
      <c r="D13" s="2"/>
      <c r="E13" s="2"/>
      <c r="F13" s="2"/>
      <c r="G13" s="10"/>
      <c r="H13" s="132" t="str">
        <f>PQP!H12</f>
        <v>Horista: 88,37%</v>
      </c>
      <c r="I13" s="132"/>
      <c r="J13" s="12"/>
    </row>
    <row r="14" spans="1:10" ht="14.45" x14ac:dyDescent="0.3">
      <c r="A14" s="1"/>
      <c r="B14" s="1"/>
      <c r="C14" s="3"/>
      <c r="D14" s="2"/>
      <c r="E14" s="2"/>
      <c r="F14" s="2"/>
      <c r="G14" s="10"/>
      <c r="H14" s="132" t="str">
        <f>PQP!H13</f>
        <v>Mensalista: 48,18%</v>
      </c>
      <c r="I14" s="132"/>
      <c r="J14" s="12"/>
    </row>
    <row r="15" spans="1:10" ht="24" customHeight="1" x14ac:dyDescent="0.25">
      <c r="A15" s="159" t="s">
        <v>1164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x14ac:dyDescent="0.25">
      <c r="A16" s="106" t="s">
        <v>17</v>
      </c>
      <c r="B16" s="106"/>
      <c r="C16" s="106"/>
      <c r="D16" s="106" t="s">
        <v>18</v>
      </c>
      <c r="E16" s="106"/>
      <c r="F16" s="158"/>
      <c r="G16" s="158"/>
      <c r="H16" s="107"/>
      <c r="I16" s="106"/>
      <c r="J16" s="108">
        <v>186123.8</v>
      </c>
    </row>
    <row r="17" spans="1:10" x14ac:dyDescent="0.25">
      <c r="A17" s="77" t="s">
        <v>19</v>
      </c>
      <c r="B17" s="76" t="s">
        <v>428</v>
      </c>
      <c r="C17" s="77" t="s">
        <v>429</v>
      </c>
      <c r="D17" s="77" t="s">
        <v>133</v>
      </c>
      <c r="E17" s="157" t="s">
        <v>430</v>
      </c>
      <c r="F17" s="157"/>
      <c r="G17" s="78" t="s">
        <v>431</v>
      </c>
      <c r="H17" s="76" t="s">
        <v>432</v>
      </c>
      <c r="I17" s="76" t="s">
        <v>433</v>
      </c>
      <c r="J17" s="76" t="s">
        <v>434</v>
      </c>
    </row>
    <row r="18" spans="1:10" x14ac:dyDescent="0.25">
      <c r="A18" s="109" t="s">
        <v>132</v>
      </c>
      <c r="B18" s="110" t="s">
        <v>398</v>
      </c>
      <c r="C18" s="109" t="s">
        <v>20</v>
      </c>
      <c r="D18" s="109" t="s">
        <v>414</v>
      </c>
      <c r="E18" s="155" t="s">
        <v>122</v>
      </c>
      <c r="F18" s="155"/>
      <c r="G18" s="111" t="s">
        <v>31</v>
      </c>
      <c r="H18" s="112">
        <v>1</v>
      </c>
      <c r="I18" s="113">
        <v>61.32</v>
      </c>
      <c r="J18" s="113">
        <v>61.32</v>
      </c>
    </row>
    <row r="19" spans="1:10" ht="25.5" x14ac:dyDescent="0.25">
      <c r="A19" s="65" t="s">
        <v>119</v>
      </c>
      <c r="B19" s="21" t="s">
        <v>199</v>
      </c>
      <c r="C19" s="65" t="s">
        <v>20</v>
      </c>
      <c r="D19" s="65" t="s">
        <v>175</v>
      </c>
      <c r="E19" s="156" t="s">
        <v>122</v>
      </c>
      <c r="F19" s="156"/>
      <c r="G19" s="22" t="s">
        <v>123</v>
      </c>
      <c r="H19" s="23">
        <v>0.3</v>
      </c>
      <c r="I19" s="24">
        <v>22.81</v>
      </c>
      <c r="J19" s="24">
        <v>6.84</v>
      </c>
    </row>
    <row r="20" spans="1:10" ht="25.5" x14ac:dyDescent="0.25">
      <c r="A20" s="65" t="s">
        <v>119</v>
      </c>
      <c r="B20" s="21" t="s">
        <v>120</v>
      </c>
      <c r="C20" s="65" t="s">
        <v>20</v>
      </c>
      <c r="D20" s="65" t="s">
        <v>121</v>
      </c>
      <c r="E20" s="156" t="s">
        <v>122</v>
      </c>
      <c r="F20" s="156"/>
      <c r="G20" s="22" t="s">
        <v>123</v>
      </c>
      <c r="H20" s="23">
        <v>3</v>
      </c>
      <c r="I20" s="24">
        <v>18.16</v>
      </c>
      <c r="J20" s="24">
        <v>54.48</v>
      </c>
    </row>
    <row r="21" spans="1:10" ht="26.45" x14ac:dyDescent="0.3">
      <c r="A21" s="64"/>
      <c r="B21" s="64"/>
      <c r="C21" s="64"/>
      <c r="D21" s="64"/>
      <c r="E21" s="64" t="s">
        <v>126</v>
      </c>
      <c r="F21" s="20">
        <v>21.463077984817115</v>
      </c>
      <c r="G21" s="64" t="s">
        <v>127</v>
      </c>
      <c r="H21" s="20">
        <v>18.97</v>
      </c>
      <c r="I21" s="64" t="s">
        <v>128</v>
      </c>
      <c r="J21" s="20">
        <v>40.43</v>
      </c>
    </row>
    <row r="22" spans="1:10" ht="27" thickBot="1" x14ac:dyDescent="0.35">
      <c r="A22" s="64"/>
      <c r="B22" s="64"/>
      <c r="C22" s="64"/>
      <c r="D22" s="64"/>
      <c r="E22" s="64" t="s">
        <v>129</v>
      </c>
      <c r="F22" s="20">
        <v>17.670000000000002</v>
      </c>
      <c r="G22" s="64"/>
      <c r="H22" s="154" t="s">
        <v>130</v>
      </c>
      <c r="I22" s="154"/>
      <c r="J22" s="20">
        <v>78.989999999999995</v>
      </c>
    </row>
    <row r="23" spans="1:10" thickTop="1" x14ac:dyDescent="0.3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x14ac:dyDescent="0.25">
      <c r="A24" s="77" t="s">
        <v>22</v>
      </c>
      <c r="B24" s="76" t="s">
        <v>428</v>
      </c>
      <c r="C24" s="77" t="s">
        <v>429</v>
      </c>
      <c r="D24" s="77" t="s">
        <v>133</v>
      </c>
      <c r="E24" s="157" t="s">
        <v>430</v>
      </c>
      <c r="F24" s="157"/>
      <c r="G24" s="78" t="s">
        <v>431</v>
      </c>
      <c r="H24" s="76" t="s">
        <v>432</v>
      </c>
      <c r="I24" s="76" t="s">
        <v>433</v>
      </c>
      <c r="J24" s="76" t="s">
        <v>434</v>
      </c>
    </row>
    <row r="25" spans="1:10" x14ac:dyDescent="0.25">
      <c r="A25" s="109" t="s">
        <v>132</v>
      </c>
      <c r="B25" s="110" t="s">
        <v>400</v>
      </c>
      <c r="C25" s="109" t="s">
        <v>20</v>
      </c>
      <c r="D25" s="109" t="s">
        <v>416</v>
      </c>
      <c r="E25" s="155" t="s">
        <v>122</v>
      </c>
      <c r="F25" s="155"/>
      <c r="G25" s="111" t="s">
        <v>31</v>
      </c>
      <c r="H25" s="112">
        <v>1</v>
      </c>
      <c r="I25" s="113">
        <v>265.73</v>
      </c>
      <c r="J25" s="113">
        <v>265.73</v>
      </c>
    </row>
    <row r="26" spans="1:10" ht="25.5" x14ac:dyDescent="0.25">
      <c r="A26" s="65" t="s">
        <v>119</v>
      </c>
      <c r="B26" s="21" t="s">
        <v>199</v>
      </c>
      <c r="C26" s="65" t="s">
        <v>20</v>
      </c>
      <c r="D26" s="65" t="s">
        <v>175</v>
      </c>
      <c r="E26" s="156" t="s">
        <v>122</v>
      </c>
      <c r="F26" s="156"/>
      <c r="G26" s="22" t="s">
        <v>123</v>
      </c>
      <c r="H26" s="23">
        <v>1.3</v>
      </c>
      <c r="I26" s="24">
        <v>22.81</v>
      </c>
      <c r="J26" s="24">
        <v>29.65</v>
      </c>
    </row>
    <row r="27" spans="1:10" ht="25.5" x14ac:dyDescent="0.25">
      <c r="A27" s="65" t="s">
        <v>119</v>
      </c>
      <c r="B27" s="21" t="s">
        <v>120</v>
      </c>
      <c r="C27" s="65" t="s">
        <v>20</v>
      </c>
      <c r="D27" s="65" t="s">
        <v>121</v>
      </c>
      <c r="E27" s="156" t="s">
        <v>122</v>
      </c>
      <c r="F27" s="156"/>
      <c r="G27" s="22" t="s">
        <v>123</v>
      </c>
      <c r="H27" s="23">
        <v>13</v>
      </c>
      <c r="I27" s="24">
        <v>18.16</v>
      </c>
      <c r="J27" s="24">
        <v>236.08</v>
      </c>
    </row>
    <row r="28" spans="1:10" ht="25.5" x14ac:dyDescent="0.25">
      <c r="A28" s="64"/>
      <c r="B28" s="64"/>
      <c r="C28" s="64"/>
      <c r="D28" s="64"/>
      <c r="E28" s="64" t="s">
        <v>126</v>
      </c>
      <c r="F28" s="20">
        <v>93.008440834527789</v>
      </c>
      <c r="G28" s="64" t="s">
        <v>127</v>
      </c>
      <c r="H28" s="20">
        <v>82.19</v>
      </c>
      <c r="I28" s="64" t="s">
        <v>128</v>
      </c>
      <c r="J28" s="20">
        <v>175.2</v>
      </c>
    </row>
    <row r="29" spans="1:10" ht="26.25" thickBot="1" x14ac:dyDescent="0.3">
      <c r="A29" s="64"/>
      <c r="B29" s="64"/>
      <c r="C29" s="64"/>
      <c r="D29" s="64"/>
      <c r="E29" s="64" t="s">
        <v>129</v>
      </c>
      <c r="F29" s="20">
        <v>76.58</v>
      </c>
      <c r="G29" s="64"/>
      <c r="H29" s="154" t="s">
        <v>130</v>
      </c>
      <c r="I29" s="154"/>
      <c r="J29" s="20">
        <v>342.31</v>
      </c>
    </row>
    <row r="30" spans="1:10" ht="15.75" thickTop="1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x14ac:dyDescent="0.25">
      <c r="A31" s="77" t="s">
        <v>23</v>
      </c>
      <c r="B31" s="76" t="s">
        <v>428</v>
      </c>
      <c r="C31" s="77" t="s">
        <v>429</v>
      </c>
      <c r="D31" s="77" t="s">
        <v>133</v>
      </c>
      <c r="E31" s="157" t="s">
        <v>430</v>
      </c>
      <c r="F31" s="157"/>
      <c r="G31" s="78" t="s">
        <v>431</v>
      </c>
      <c r="H31" s="76" t="s">
        <v>432</v>
      </c>
      <c r="I31" s="76" t="s">
        <v>433</v>
      </c>
      <c r="J31" s="76" t="s">
        <v>434</v>
      </c>
    </row>
    <row r="32" spans="1:10" x14ac:dyDescent="0.25">
      <c r="A32" s="109" t="s">
        <v>132</v>
      </c>
      <c r="B32" s="110" t="s">
        <v>397</v>
      </c>
      <c r="C32" s="109" t="s">
        <v>20</v>
      </c>
      <c r="D32" s="109" t="s">
        <v>413</v>
      </c>
      <c r="E32" s="155" t="s">
        <v>122</v>
      </c>
      <c r="F32" s="155"/>
      <c r="G32" s="111" t="s">
        <v>31</v>
      </c>
      <c r="H32" s="112">
        <v>1</v>
      </c>
      <c r="I32" s="113">
        <v>306.66000000000003</v>
      </c>
      <c r="J32" s="113">
        <v>306.66000000000003</v>
      </c>
    </row>
    <row r="33" spans="1:10" ht="25.5" x14ac:dyDescent="0.25">
      <c r="A33" s="65" t="s">
        <v>119</v>
      </c>
      <c r="B33" s="21" t="s">
        <v>250</v>
      </c>
      <c r="C33" s="65" t="s">
        <v>20</v>
      </c>
      <c r="D33" s="65" t="s">
        <v>251</v>
      </c>
      <c r="E33" s="156" t="s">
        <v>122</v>
      </c>
      <c r="F33" s="156"/>
      <c r="G33" s="22" t="s">
        <v>123</v>
      </c>
      <c r="H33" s="23">
        <v>6</v>
      </c>
      <c r="I33" s="24">
        <v>18.21</v>
      </c>
      <c r="J33" s="24">
        <v>109.26</v>
      </c>
    </row>
    <row r="34" spans="1:10" x14ac:dyDescent="0.25">
      <c r="A34" s="63" t="s">
        <v>136</v>
      </c>
      <c r="B34" s="25" t="s">
        <v>435</v>
      </c>
      <c r="C34" s="63" t="s">
        <v>20</v>
      </c>
      <c r="D34" s="63" t="s">
        <v>436</v>
      </c>
      <c r="E34" s="153" t="s">
        <v>198</v>
      </c>
      <c r="F34" s="153"/>
      <c r="G34" s="26" t="s">
        <v>123</v>
      </c>
      <c r="H34" s="27">
        <v>6</v>
      </c>
      <c r="I34" s="28">
        <v>9.4</v>
      </c>
      <c r="J34" s="28">
        <v>56.4</v>
      </c>
    </row>
    <row r="35" spans="1:10" x14ac:dyDescent="0.25">
      <c r="A35" s="63" t="s">
        <v>136</v>
      </c>
      <c r="B35" s="25" t="s">
        <v>437</v>
      </c>
      <c r="C35" s="63" t="s">
        <v>20</v>
      </c>
      <c r="D35" s="63" t="s">
        <v>438</v>
      </c>
      <c r="E35" s="153" t="s">
        <v>198</v>
      </c>
      <c r="F35" s="153"/>
      <c r="G35" s="26" t="s">
        <v>123</v>
      </c>
      <c r="H35" s="27">
        <v>6</v>
      </c>
      <c r="I35" s="28">
        <v>23.5</v>
      </c>
      <c r="J35" s="28">
        <v>141</v>
      </c>
    </row>
    <row r="36" spans="1:10" ht="25.5" x14ac:dyDescent="0.25">
      <c r="A36" s="64"/>
      <c r="B36" s="64"/>
      <c r="C36" s="64"/>
      <c r="D36" s="64"/>
      <c r="E36" s="64" t="s">
        <v>126</v>
      </c>
      <c r="F36" s="20">
        <v>37.490046200000002</v>
      </c>
      <c r="G36" s="64" t="s">
        <v>127</v>
      </c>
      <c r="H36" s="20">
        <v>33.130000000000003</v>
      </c>
      <c r="I36" s="64" t="s">
        <v>128</v>
      </c>
      <c r="J36" s="20">
        <v>70.62</v>
      </c>
    </row>
    <row r="37" spans="1:10" ht="26.25" thickBot="1" x14ac:dyDescent="0.3">
      <c r="A37" s="64"/>
      <c r="B37" s="64"/>
      <c r="C37" s="64"/>
      <c r="D37" s="64"/>
      <c r="E37" s="64" t="s">
        <v>129</v>
      </c>
      <c r="F37" s="20">
        <v>88.37</v>
      </c>
      <c r="G37" s="64"/>
      <c r="H37" s="154" t="s">
        <v>130</v>
      </c>
      <c r="I37" s="154"/>
      <c r="J37" s="20">
        <v>395.03</v>
      </c>
    </row>
    <row r="38" spans="1:10" ht="15.75" thickTop="1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x14ac:dyDescent="0.25">
      <c r="A39" s="77" t="s">
        <v>507</v>
      </c>
      <c r="B39" s="76" t="s">
        <v>428</v>
      </c>
      <c r="C39" s="77" t="s">
        <v>429</v>
      </c>
      <c r="D39" s="77" t="s">
        <v>133</v>
      </c>
      <c r="E39" s="157" t="s">
        <v>430</v>
      </c>
      <c r="F39" s="157"/>
      <c r="G39" s="78" t="s">
        <v>431</v>
      </c>
      <c r="H39" s="76" t="s">
        <v>432</v>
      </c>
      <c r="I39" s="76" t="s">
        <v>433</v>
      </c>
      <c r="J39" s="76" t="s">
        <v>434</v>
      </c>
    </row>
    <row r="40" spans="1:10" x14ac:dyDescent="0.25">
      <c r="A40" s="109" t="s">
        <v>132</v>
      </c>
      <c r="B40" s="110" t="s">
        <v>399</v>
      </c>
      <c r="C40" s="109" t="s">
        <v>20</v>
      </c>
      <c r="D40" s="109" t="s">
        <v>415</v>
      </c>
      <c r="E40" s="155" t="s">
        <v>122</v>
      </c>
      <c r="F40" s="155"/>
      <c r="G40" s="111" t="s">
        <v>21</v>
      </c>
      <c r="H40" s="112">
        <v>1</v>
      </c>
      <c r="I40" s="113">
        <v>26.53</v>
      </c>
      <c r="J40" s="113">
        <v>26.53</v>
      </c>
    </row>
    <row r="41" spans="1:10" ht="25.5" x14ac:dyDescent="0.25">
      <c r="A41" s="65" t="s">
        <v>119</v>
      </c>
      <c r="B41" s="21" t="s">
        <v>120</v>
      </c>
      <c r="C41" s="65" t="s">
        <v>20</v>
      </c>
      <c r="D41" s="65" t="s">
        <v>121</v>
      </c>
      <c r="E41" s="156" t="s">
        <v>122</v>
      </c>
      <c r="F41" s="156"/>
      <c r="G41" s="22" t="s">
        <v>123</v>
      </c>
      <c r="H41" s="23">
        <v>1.3</v>
      </c>
      <c r="I41" s="24">
        <v>18.16</v>
      </c>
      <c r="J41" s="24">
        <v>23.6</v>
      </c>
    </row>
    <row r="42" spans="1:10" ht="25.5" x14ac:dyDescent="0.25">
      <c r="A42" s="65" t="s">
        <v>119</v>
      </c>
      <c r="B42" s="21" t="s">
        <v>134</v>
      </c>
      <c r="C42" s="65" t="s">
        <v>20</v>
      </c>
      <c r="D42" s="65" t="s">
        <v>135</v>
      </c>
      <c r="E42" s="156" t="s">
        <v>122</v>
      </c>
      <c r="F42" s="156"/>
      <c r="G42" s="22" t="s">
        <v>123</v>
      </c>
      <c r="H42" s="23">
        <v>0.13</v>
      </c>
      <c r="I42" s="24">
        <v>22.61</v>
      </c>
      <c r="J42" s="24">
        <v>2.93</v>
      </c>
    </row>
    <row r="43" spans="1:10" ht="25.5" x14ac:dyDescent="0.25">
      <c r="A43" s="64"/>
      <c r="B43" s="64"/>
      <c r="C43" s="64"/>
      <c r="D43" s="64"/>
      <c r="E43" s="64" t="s">
        <v>126</v>
      </c>
      <c r="F43" s="20">
        <v>9.2902266815310295</v>
      </c>
      <c r="G43" s="64" t="s">
        <v>127</v>
      </c>
      <c r="H43" s="20">
        <v>8.2100000000000009</v>
      </c>
      <c r="I43" s="64" t="s">
        <v>128</v>
      </c>
      <c r="J43" s="20">
        <v>17.5</v>
      </c>
    </row>
    <row r="44" spans="1:10" ht="26.25" thickBot="1" x14ac:dyDescent="0.3">
      <c r="A44" s="64"/>
      <c r="B44" s="64"/>
      <c r="C44" s="64"/>
      <c r="D44" s="64"/>
      <c r="E44" s="64" t="s">
        <v>129</v>
      </c>
      <c r="F44" s="20">
        <v>7.64</v>
      </c>
      <c r="G44" s="64"/>
      <c r="H44" s="154" t="s">
        <v>130</v>
      </c>
      <c r="I44" s="154"/>
      <c r="J44" s="20">
        <v>34.17</v>
      </c>
    </row>
    <row r="45" spans="1:10" ht="15.75" thickTop="1" x14ac:dyDescent="0.2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x14ac:dyDescent="0.25">
      <c r="A46" s="77" t="s">
        <v>508</v>
      </c>
      <c r="B46" s="76" t="s">
        <v>428</v>
      </c>
      <c r="C46" s="77" t="s">
        <v>429</v>
      </c>
      <c r="D46" s="77" t="s">
        <v>133</v>
      </c>
      <c r="E46" s="157" t="s">
        <v>430</v>
      </c>
      <c r="F46" s="157"/>
      <c r="G46" s="78" t="s">
        <v>431</v>
      </c>
      <c r="H46" s="76" t="s">
        <v>432</v>
      </c>
      <c r="I46" s="76" t="s">
        <v>433</v>
      </c>
      <c r="J46" s="76" t="s">
        <v>434</v>
      </c>
    </row>
    <row r="47" spans="1:10" x14ac:dyDescent="0.25">
      <c r="A47" s="109" t="s">
        <v>132</v>
      </c>
      <c r="B47" s="110" t="s">
        <v>395</v>
      </c>
      <c r="C47" s="109" t="s">
        <v>20</v>
      </c>
      <c r="D47" s="109" t="s">
        <v>411</v>
      </c>
      <c r="E47" s="155" t="s">
        <v>122</v>
      </c>
      <c r="F47" s="155"/>
      <c r="G47" s="111" t="s">
        <v>21</v>
      </c>
      <c r="H47" s="112">
        <v>1</v>
      </c>
      <c r="I47" s="113">
        <v>12.24</v>
      </c>
      <c r="J47" s="113">
        <v>12.24</v>
      </c>
    </row>
    <row r="48" spans="1:10" ht="25.5" x14ac:dyDescent="0.25">
      <c r="A48" s="65" t="s">
        <v>119</v>
      </c>
      <c r="B48" s="21" t="s">
        <v>120</v>
      </c>
      <c r="C48" s="65" t="s">
        <v>20</v>
      </c>
      <c r="D48" s="65" t="s">
        <v>121</v>
      </c>
      <c r="E48" s="156" t="s">
        <v>122</v>
      </c>
      <c r="F48" s="156"/>
      <c r="G48" s="22" t="s">
        <v>123</v>
      </c>
      <c r="H48" s="23">
        <v>0.6</v>
      </c>
      <c r="I48" s="24">
        <v>18.16</v>
      </c>
      <c r="J48" s="24">
        <v>10.89</v>
      </c>
    </row>
    <row r="49" spans="1:10" ht="25.5" x14ac:dyDescent="0.25">
      <c r="A49" s="65" t="s">
        <v>119</v>
      </c>
      <c r="B49" s="21" t="s">
        <v>197</v>
      </c>
      <c r="C49" s="65" t="s">
        <v>20</v>
      </c>
      <c r="D49" s="65" t="s">
        <v>195</v>
      </c>
      <c r="E49" s="156" t="s">
        <v>122</v>
      </c>
      <c r="F49" s="156"/>
      <c r="G49" s="22" t="s">
        <v>123</v>
      </c>
      <c r="H49" s="23">
        <v>0.06</v>
      </c>
      <c r="I49" s="24">
        <v>22.57</v>
      </c>
      <c r="J49" s="24">
        <v>1.35</v>
      </c>
    </row>
    <row r="50" spans="1:10" ht="25.5" x14ac:dyDescent="0.25">
      <c r="A50" s="64"/>
      <c r="B50" s="64"/>
      <c r="C50" s="64"/>
      <c r="D50" s="64"/>
      <c r="E50" s="64" t="s">
        <v>126</v>
      </c>
      <c r="F50" s="20">
        <v>4.2841216754260234</v>
      </c>
      <c r="G50" s="64" t="s">
        <v>127</v>
      </c>
      <c r="H50" s="20">
        <v>3.79</v>
      </c>
      <c r="I50" s="64" t="s">
        <v>128</v>
      </c>
      <c r="J50" s="20">
        <v>8.07</v>
      </c>
    </row>
    <row r="51" spans="1:10" ht="26.25" thickBot="1" x14ac:dyDescent="0.3">
      <c r="A51" s="64"/>
      <c r="B51" s="64"/>
      <c r="C51" s="64"/>
      <c r="D51" s="64"/>
      <c r="E51" s="64" t="s">
        <v>129</v>
      </c>
      <c r="F51" s="20">
        <v>3.52</v>
      </c>
      <c r="G51" s="64"/>
      <c r="H51" s="154" t="s">
        <v>130</v>
      </c>
      <c r="I51" s="154"/>
      <c r="J51" s="20">
        <v>15.76</v>
      </c>
    </row>
    <row r="52" spans="1:10" ht="15.75" thickTop="1" x14ac:dyDescent="0.2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5">
      <c r="A53" s="77" t="s">
        <v>509</v>
      </c>
      <c r="B53" s="76" t="s">
        <v>428</v>
      </c>
      <c r="C53" s="77" t="s">
        <v>429</v>
      </c>
      <c r="D53" s="77" t="s">
        <v>133</v>
      </c>
      <c r="E53" s="157" t="s">
        <v>430</v>
      </c>
      <c r="F53" s="157"/>
      <c r="G53" s="78" t="s">
        <v>431</v>
      </c>
      <c r="H53" s="76" t="s">
        <v>432</v>
      </c>
      <c r="I53" s="76" t="s">
        <v>433</v>
      </c>
      <c r="J53" s="76" t="s">
        <v>434</v>
      </c>
    </row>
    <row r="54" spans="1:10" x14ac:dyDescent="0.25">
      <c r="A54" s="109" t="s">
        <v>132</v>
      </c>
      <c r="B54" s="110" t="s">
        <v>510</v>
      </c>
      <c r="C54" s="109" t="s">
        <v>20</v>
      </c>
      <c r="D54" s="109" t="s">
        <v>511</v>
      </c>
      <c r="E54" s="155" t="s">
        <v>122</v>
      </c>
      <c r="F54" s="155"/>
      <c r="G54" s="111" t="s">
        <v>25</v>
      </c>
      <c r="H54" s="112">
        <v>1</v>
      </c>
      <c r="I54" s="113">
        <v>9.9700000000000006</v>
      </c>
      <c r="J54" s="113">
        <v>9.9700000000000006</v>
      </c>
    </row>
    <row r="55" spans="1:10" ht="25.5" x14ac:dyDescent="0.25">
      <c r="A55" s="65" t="s">
        <v>119</v>
      </c>
      <c r="B55" s="21" t="s">
        <v>162</v>
      </c>
      <c r="C55" s="65" t="s">
        <v>20</v>
      </c>
      <c r="D55" s="65" t="s">
        <v>163</v>
      </c>
      <c r="E55" s="156" t="s">
        <v>122</v>
      </c>
      <c r="F55" s="156"/>
      <c r="G55" s="22" t="s">
        <v>123</v>
      </c>
      <c r="H55" s="23">
        <v>0.2</v>
      </c>
      <c r="I55" s="24">
        <v>22.69</v>
      </c>
      <c r="J55" s="24">
        <v>4.53</v>
      </c>
    </row>
    <row r="56" spans="1:10" ht="25.5" x14ac:dyDescent="0.25">
      <c r="A56" s="65" t="s">
        <v>119</v>
      </c>
      <c r="B56" s="21" t="s">
        <v>120</v>
      </c>
      <c r="C56" s="65" t="s">
        <v>20</v>
      </c>
      <c r="D56" s="65" t="s">
        <v>121</v>
      </c>
      <c r="E56" s="156" t="s">
        <v>122</v>
      </c>
      <c r="F56" s="156"/>
      <c r="G56" s="22" t="s">
        <v>123</v>
      </c>
      <c r="H56" s="23">
        <v>0.3</v>
      </c>
      <c r="I56" s="24">
        <v>18.16</v>
      </c>
      <c r="J56" s="24">
        <v>5.44</v>
      </c>
    </row>
    <row r="57" spans="1:10" ht="25.5" x14ac:dyDescent="0.25">
      <c r="A57" s="64"/>
      <c r="B57" s="64"/>
      <c r="C57" s="64"/>
      <c r="D57" s="64"/>
      <c r="E57" s="64" t="s">
        <v>126</v>
      </c>
      <c r="F57" s="20">
        <v>3.6099166533949143</v>
      </c>
      <c r="G57" s="64" t="s">
        <v>127</v>
      </c>
      <c r="H57" s="20">
        <v>3.19</v>
      </c>
      <c r="I57" s="64" t="s">
        <v>128</v>
      </c>
      <c r="J57" s="20">
        <v>6.8</v>
      </c>
    </row>
    <row r="58" spans="1:10" ht="26.25" thickBot="1" x14ac:dyDescent="0.3">
      <c r="A58" s="64"/>
      <c r="B58" s="64"/>
      <c r="C58" s="64"/>
      <c r="D58" s="64"/>
      <c r="E58" s="64" t="s">
        <v>129</v>
      </c>
      <c r="F58" s="20">
        <v>2.87</v>
      </c>
      <c r="G58" s="64"/>
      <c r="H58" s="154" t="s">
        <v>130</v>
      </c>
      <c r="I58" s="154"/>
      <c r="J58" s="20">
        <v>12.84</v>
      </c>
    </row>
    <row r="59" spans="1:10" ht="15.75" thickTop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5">
      <c r="A60" s="77" t="s">
        <v>512</v>
      </c>
      <c r="B60" s="76" t="s">
        <v>428</v>
      </c>
      <c r="C60" s="77" t="s">
        <v>429</v>
      </c>
      <c r="D60" s="77" t="s">
        <v>133</v>
      </c>
      <c r="E60" s="157" t="s">
        <v>430</v>
      </c>
      <c r="F60" s="157"/>
      <c r="G60" s="78" t="s">
        <v>431</v>
      </c>
      <c r="H60" s="76" t="s">
        <v>432</v>
      </c>
      <c r="I60" s="76" t="s">
        <v>433</v>
      </c>
      <c r="J60" s="76" t="s">
        <v>434</v>
      </c>
    </row>
    <row r="61" spans="1:10" x14ac:dyDescent="0.25">
      <c r="A61" s="109" t="s">
        <v>132</v>
      </c>
      <c r="B61" s="110" t="s">
        <v>513</v>
      </c>
      <c r="C61" s="109" t="s">
        <v>20</v>
      </c>
      <c r="D61" s="109" t="s">
        <v>514</v>
      </c>
      <c r="E61" s="155" t="s">
        <v>122</v>
      </c>
      <c r="F61" s="155"/>
      <c r="G61" s="111" t="s">
        <v>21</v>
      </c>
      <c r="H61" s="112">
        <v>1</v>
      </c>
      <c r="I61" s="113">
        <v>10.220000000000001</v>
      </c>
      <c r="J61" s="113">
        <v>10.220000000000001</v>
      </c>
    </row>
    <row r="62" spans="1:10" ht="25.5" x14ac:dyDescent="0.25">
      <c r="A62" s="65" t="s">
        <v>119</v>
      </c>
      <c r="B62" s="21" t="s">
        <v>199</v>
      </c>
      <c r="C62" s="65" t="s">
        <v>20</v>
      </c>
      <c r="D62" s="65" t="s">
        <v>175</v>
      </c>
      <c r="E62" s="156" t="s">
        <v>122</v>
      </c>
      <c r="F62" s="156"/>
      <c r="G62" s="22" t="s">
        <v>123</v>
      </c>
      <c r="H62" s="23">
        <v>0.05</v>
      </c>
      <c r="I62" s="24">
        <v>22.81</v>
      </c>
      <c r="J62" s="24">
        <v>1.1399999999999999</v>
      </c>
    </row>
    <row r="63" spans="1:10" ht="25.5" x14ac:dyDescent="0.25">
      <c r="A63" s="65" t="s">
        <v>119</v>
      </c>
      <c r="B63" s="21" t="s">
        <v>120</v>
      </c>
      <c r="C63" s="65" t="s">
        <v>20</v>
      </c>
      <c r="D63" s="65" t="s">
        <v>121</v>
      </c>
      <c r="E63" s="156" t="s">
        <v>122</v>
      </c>
      <c r="F63" s="156"/>
      <c r="G63" s="22" t="s">
        <v>123</v>
      </c>
      <c r="H63" s="23">
        <v>0.5</v>
      </c>
      <c r="I63" s="24">
        <v>18.16</v>
      </c>
      <c r="J63" s="24">
        <v>9.08</v>
      </c>
    </row>
    <row r="64" spans="1:10" ht="25.5" x14ac:dyDescent="0.25">
      <c r="A64" s="64"/>
      <c r="B64" s="64"/>
      <c r="C64" s="64"/>
      <c r="D64" s="64"/>
      <c r="E64" s="64" t="s">
        <v>126</v>
      </c>
      <c r="F64" s="20">
        <v>3.5727557466687903</v>
      </c>
      <c r="G64" s="64" t="s">
        <v>127</v>
      </c>
      <c r="H64" s="20">
        <v>3.16</v>
      </c>
      <c r="I64" s="64" t="s">
        <v>128</v>
      </c>
      <c r="J64" s="20">
        <v>6.73</v>
      </c>
    </row>
    <row r="65" spans="1:10" ht="26.25" thickBot="1" x14ac:dyDescent="0.3">
      <c r="A65" s="64"/>
      <c r="B65" s="64"/>
      <c r="C65" s="64"/>
      <c r="D65" s="64"/>
      <c r="E65" s="64" t="s">
        <v>129</v>
      </c>
      <c r="F65" s="20">
        <v>2.94</v>
      </c>
      <c r="G65" s="64"/>
      <c r="H65" s="154" t="s">
        <v>130</v>
      </c>
      <c r="I65" s="154"/>
      <c r="J65" s="20">
        <v>13.16</v>
      </c>
    </row>
    <row r="66" spans="1:10" ht="15.75" thickTop="1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x14ac:dyDescent="0.25">
      <c r="A67" s="77" t="s">
        <v>515</v>
      </c>
      <c r="B67" s="76" t="s">
        <v>428</v>
      </c>
      <c r="C67" s="77" t="s">
        <v>429</v>
      </c>
      <c r="D67" s="77" t="s">
        <v>133</v>
      </c>
      <c r="E67" s="157" t="s">
        <v>430</v>
      </c>
      <c r="F67" s="157"/>
      <c r="G67" s="78" t="s">
        <v>431</v>
      </c>
      <c r="H67" s="76" t="s">
        <v>432</v>
      </c>
      <c r="I67" s="76" t="s">
        <v>433</v>
      </c>
      <c r="J67" s="76" t="s">
        <v>434</v>
      </c>
    </row>
    <row r="68" spans="1:10" x14ac:dyDescent="0.25">
      <c r="A68" s="109" t="s">
        <v>132</v>
      </c>
      <c r="B68" s="110" t="s">
        <v>516</v>
      </c>
      <c r="C68" s="109" t="s">
        <v>20</v>
      </c>
      <c r="D68" s="109" t="s">
        <v>517</v>
      </c>
      <c r="E68" s="155" t="s">
        <v>122</v>
      </c>
      <c r="F68" s="155"/>
      <c r="G68" s="111" t="s">
        <v>26</v>
      </c>
      <c r="H68" s="112">
        <v>1</v>
      </c>
      <c r="I68" s="113">
        <v>9.94</v>
      </c>
      <c r="J68" s="113">
        <v>9.94</v>
      </c>
    </row>
    <row r="69" spans="1:10" ht="25.5" x14ac:dyDescent="0.25">
      <c r="A69" s="65" t="s">
        <v>119</v>
      </c>
      <c r="B69" s="21" t="s">
        <v>224</v>
      </c>
      <c r="C69" s="65" t="s">
        <v>20</v>
      </c>
      <c r="D69" s="65" t="s">
        <v>222</v>
      </c>
      <c r="E69" s="156" t="s">
        <v>122</v>
      </c>
      <c r="F69" s="156"/>
      <c r="G69" s="22" t="s">
        <v>123</v>
      </c>
      <c r="H69" s="23">
        <v>0.17</v>
      </c>
      <c r="I69" s="24">
        <v>22.2</v>
      </c>
      <c r="J69" s="24">
        <v>3.77</v>
      </c>
    </row>
    <row r="70" spans="1:10" ht="25.5" x14ac:dyDescent="0.25">
      <c r="A70" s="65" t="s">
        <v>119</v>
      </c>
      <c r="B70" s="21" t="s">
        <v>120</v>
      </c>
      <c r="C70" s="65" t="s">
        <v>20</v>
      </c>
      <c r="D70" s="65" t="s">
        <v>121</v>
      </c>
      <c r="E70" s="156" t="s">
        <v>122</v>
      </c>
      <c r="F70" s="156"/>
      <c r="G70" s="22" t="s">
        <v>123</v>
      </c>
      <c r="H70" s="23">
        <v>0.34</v>
      </c>
      <c r="I70" s="24">
        <v>18.16</v>
      </c>
      <c r="J70" s="24">
        <v>6.17</v>
      </c>
    </row>
    <row r="71" spans="1:10" ht="25.5" x14ac:dyDescent="0.25">
      <c r="A71" s="64"/>
      <c r="B71" s="64"/>
      <c r="C71" s="64"/>
      <c r="D71" s="64"/>
      <c r="E71" s="64" t="s">
        <v>126</v>
      </c>
      <c r="F71" s="20">
        <v>3.6046079524340393</v>
      </c>
      <c r="G71" s="64" t="s">
        <v>127</v>
      </c>
      <c r="H71" s="20">
        <v>3.19</v>
      </c>
      <c r="I71" s="64" t="s">
        <v>128</v>
      </c>
      <c r="J71" s="20">
        <v>6.79</v>
      </c>
    </row>
    <row r="72" spans="1:10" ht="26.25" thickBot="1" x14ac:dyDescent="0.3">
      <c r="A72" s="64"/>
      <c r="B72" s="64"/>
      <c r="C72" s="64"/>
      <c r="D72" s="64"/>
      <c r="E72" s="64" t="s">
        <v>129</v>
      </c>
      <c r="F72" s="20">
        <v>2.86</v>
      </c>
      <c r="G72" s="64"/>
      <c r="H72" s="154" t="s">
        <v>130</v>
      </c>
      <c r="I72" s="154"/>
      <c r="J72" s="20">
        <v>12.8</v>
      </c>
    </row>
    <row r="73" spans="1:10" ht="15.75" thickTop="1" x14ac:dyDescent="0.25">
      <c r="A73" s="114"/>
      <c r="B73" s="114"/>
      <c r="C73" s="114"/>
      <c r="D73" s="114"/>
      <c r="E73" s="114"/>
      <c r="F73" s="114"/>
      <c r="G73" s="114"/>
      <c r="H73" s="114"/>
      <c r="I73" s="114"/>
      <c r="J73" s="114"/>
    </row>
    <row r="74" spans="1:10" x14ac:dyDescent="0.25">
      <c r="A74" s="77" t="s">
        <v>518</v>
      </c>
      <c r="B74" s="76" t="s">
        <v>428</v>
      </c>
      <c r="C74" s="77" t="s">
        <v>429</v>
      </c>
      <c r="D74" s="77" t="s">
        <v>133</v>
      </c>
      <c r="E74" s="157" t="s">
        <v>430</v>
      </c>
      <c r="F74" s="157"/>
      <c r="G74" s="78" t="s">
        <v>431</v>
      </c>
      <c r="H74" s="76" t="s">
        <v>432</v>
      </c>
      <c r="I74" s="76" t="s">
        <v>433</v>
      </c>
      <c r="J74" s="76" t="s">
        <v>434</v>
      </c>
    </row>
    <row r="75" spans="1:10" x14ac:dyDescent="0.25">
      <c r="A75" s="109" t="s">
        <v>132</v>
      </c>
      <c r="B75" s="110" t="s">
        <v>396</v>
      </c>
      <c r="C75" s="109" t="s">
        <v>20</v>
      </c>
      <c r="D75" s="109" t="s">
        <v>412</v>
      </c>
      <c r="E75" s="155" t="s">
        <v>122</v>
      </c>
      <c r="F75" s="155"/>
      <c r="G75" s="111" t="s">
        <v>26</v>
      </c>
      <c r="H75" s="112">
        <v>1</v>
      </c>
      <c r="I75" s="113">
        <v>46.4</v>
      </c>
      <c r="J75" s="113">
        <v>46.4</v>
      </c>
    </row>
    <row r="76" spans="1:10" ht="25.5" x14ac:dyDescent="0.25">
      <c r="A76" s="65" t="s">
        <v>119</v>
      </c>
      <c r="B76" s="21" t="s">
        <v>199</v>
      </c>
      <c r="C76" s="65" t="s">
        <v>20</v>
      </c>
      <c r="D76" s="65" t="s">
        <v>175</v>
      </c>
      <c r="E76" s="156" t="s">
        <v>122</v>
      </c>
      <c r="F76" s="156"/>
      <c r="G76" s="22" t="s">
        <v>123</v>
      </c>
      <c r="H76" s="23">
        <v>0.96</v>
      </c>
      <c r="I76" s="24">
        <v>22.81</v>
      </c>
      <c r="J76" s="24">
        <v>21.89</v>
      </c>
    </row>
    <row r="77" spans="1:10" ht="25.5" x14ac:dyDescent="0.25">
      <c r="A77" s="65" t="s">
        <v>119</v>
      </c>
      <c r="B77" s="21" t="s">
        <v>120</v>
      </c>
      <c r="C77" s="65" t="s">
        <v>20</v>
      </c>
      <c r="D77" s="65" t="s">
        <v>121</v>
      </c>
      <c r="E77" s="156" t="s">
        <v>122</v>
      </c>
      <c r="F77" s="156"/>
      <c r="G77" s="22" t="s">
        <v>123</v>
      </c>
      <c r="H77" s="23">
        <v>1.35</v>
      </c>
      <c r="I77" s="24">
        <v>18.16</v>
      </c>
      <c r="J77" s="24">
        <v>24.51</v>
      </c>
    </row>
    <row r="78" spans="1:10" ht="25.5" x14ac:dyDescent="0.25">
      <c r="A78" s="64"/>
      <c r="B78" s="64"/>
      <c r="C78" s="64"/>
      <c r="D78" s="64"/>
      <c r="E78" s="64" t="s">
        <v>126</v>
      </c>
      <c r="F78" s="20">
        <v>16.823273345012474</v>
      </c>
      <c r="G78" s="64" t="s">
        <v>127</v>
      </c>
      <c r="H78" s="20">
        <v>14.87</v>
      </c>
      <c r="I78" s="64" t="s">
        <v>128</v>
      </c>
      <c r="J78" s="20">
        <v>31.69</v>
      </c>
    </row>
    <row r="79" spans="1:10" ht="26.25" thickBot="1" x14ac:dyDescent="0.3">
      <c r="A79" s="64"/>
      <c r="B79" s="64"/>
      <c r="C79" s="64"/>
      <c r="D79" s="64"/>
      <c r="E79" s="64" t="s">
        <v>129</v>
      </c>
      <c r="F79" s="20">
        <v>13.37</v>
      </c>
      <c r="G79" s="64"/>
      <c r="H79" s="154" t="s">
        <v>130</v>
      </c>
      <c r="I79" s="154"/>
      <c r="J79" s="20">
        <v>59.77</v>
      </c>
    </row>
    <row r="80" spans="1:10" s="29" customFormat="1" ht="15.75" thickTop="1" x14ac:dyDescent="0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</row>
    <row r="81" spans="1:10" s="29" customFormat="1" x14ac:dyDescent="0.25">
      <c r="A81" s="77" t="s">
        <v>519</v>
      </c>
      <c r="B81" s="76" t="s">
        <v>428</v>
      </c>
      <c r="C81" s="77" t="s">
        <v>429</v>
      </c>
      <c r="D81" s="77" t="s">
        <v>133</v>
      </c>
      <c r="E81" s="157" t="s">
        <v>430</v>
      </c>
      <c r="F81" s="157"/>
      <c r="G81" s="78" t="s">
        <v>431</v>
      </c>
      <c r="H81" s="76" t="s">
        <v>432</v>
      </c>
      <c r="I81" s="76" t="s">
        <v>433</v>
      </c>
      <c r="J81" s="76" t="s">
        <v>434</v>
      </c>
    </row>
    <row r="82" spans="1:10" s="29" customFormat="1" x14ac:dyDescent="0.25">
      <c r="A82" s="109" t="s">
        <v>132</v>
      </c>
      <c r="B82" s="110" t="s">
        <v>520</v>
      </c>
      <c r="C82" s="109" t="s">
        <v>20</v>
      </c>
      <c r="D82" s="109" t="s">
        <v>521</v>
      </c>
      <c r="E82" s="155" t="s">
        <v>122</v>
      </c>
      <c r="F82" s="155"/>
      <c r="G82" s="111" t="s">
        <v>21</v>
      </c>
      <c r="H82" s="112">
        <v>1</v>
      </c>
      <c r="I82" s="113">
        <v>28.61</v>
      </c>
      <c r="J82" s="113">
        <v>28.61</v>
      </c>
    </row>
    <row r="83" spans="1:10" ht="25.5" x14ac:dyDescent="0.25">
      <c r="A83" s="65" t="s">
        <v>119</v>
      </c>
      <c r="B83" s="21" t="s">
        <v>199</v>
      </c>
      <c r="C83" s="65" t="s">
        <v>20</v>
      </c>
      <c r="D83" s="65" t="s">
        <v>175</v>
      </c>
      <c r="E83" s="156" t="s">
        <v>122</v>
      </c>
      <c r="F83" s="156"/>
      <c r="G83" s="22" t="s">
        <v>123</v>
      </c>
      <c r="H83" s="23">
        <v>0.14000000000000001</v>
      </c>
      <c r="I83" s="24">
        <v>22.81</v>
      </c>
      <c r="J83" s="24">
        <v>3.19</v>
      </c>
    </row>
    <row r="84" spans="1:10" ht="25.5" x14ac:dyDescent="0.25">
      <c r="A84" s="65" t="s">
        <v>119</v>
      </c>
      <c r="B84" s="21" t="s">
        <v>120</v>
      </c>
      <c r="C84" s="65" t="s">
        <v>20</v>
      </c>
      <c r="D84" s="65" t="s">
        <v>121</v>
      </c>
      <c r="E84" s="156" t="s">
        <v>122</v>
      </c>
      <c r="F84" s="156"/>
      <c r="G84" s="22" t="s">
        <v>123</v>
      </c>
      <c r="H84" s="23">
        <v>1.4</v>
      </c>
      <c r="I84" s="24">
        <v>18.16</v>
      </c>
      <c r="J84" s="24">
        <v>25.42</v>
      </c>
    </row>
    <row r="85" spans="1:10" ht="25.5" x14ac:dyDescent="0.25">
      <c r="A85" s="64"/>
      <c r="B85" s="64"/>
      <c r="C85" s="64"/>
      <c r="D85" s="64"/>
      <c r="E85" s="64" t="s">
        <v>126</v>
      </c>
      <c r="F85" s="20">
        <v>10.012210012210012</v>
      </c>
      <c r="G85" s="64" t="s">
        <v>127</v>
      </c>
      <c r="H85" s="20">
        <v>8.85</v>
      </c>
      <c r="I85" s="64" t="s">
        <v>128</v>
      </c>
      <c r="J85" s="20">
        <v>18.86</v>
      </c>
    </row>
    <row r="86" spans="1:10" ht="26.25" thickBot="1" x14ac:dyDescent="0.3">
      <c r="A86" s="64"/>
      <c r="B86" s="64"/>
      <c r="C86" s="64"/>
      <c r="D86" s="64"/>
      <c r="E86" s="64" t="s">
        <v>129</v>
      </c>
      <c r="F86" s="20">
        <v>8.24</v>
      </c>
      <c r="G86" s="64"/>
      <c r="H86" s="154" t="s">
        <v>130</v>
      </c>
      <c r="I86" s="154"/>
      <c r="J86" s="20">
        <v>36.85</v>
      </c>
    </row>
    <row r="87" spans="1:10" ht="15.75" thickTop="1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</row>
    <row r="88" spans="1:10" x14ac:dyDescent="0.25">
      <c r="A88" s="77" t="s">
        <v>522</v>
      </c>
      <c r="B88" s="76" t="s">
        <v>428</v>
      </c>
      <c r="C88" s="77" t="s">
        <v>429</v>
      </c>
      <c r="D88" s="77" t="s">
        <v>133</v>
      </c>
      <c r="E88" s="157" t="s">
        <v>430</v>
      </c>
      <c r="F88" s="157"/>
      <c r="G88" s="78" t="s">
        <v>431</v>
      </c>
      <c r="H88" s="76" t="s">
        <v>432</v>
      </c>
      <c r="I88" s="76" t="s">
        <v>433</v>
      </c>
      <c r="J88" s="76" t="s">
        <v>434</v>
      </c>
    </row>
    <row r="89" spans="1:10" x14ac:dyDescent="0.25">
      <c r="A89" s="109" t="s">
        <v>132</v>
      </c>
      <c r="B89" s="110" t="s">
        <v>275</v>
      </c>
      <c r="C89" s="109" t="s">
        <v>20</v>
      </c>
      <c r="D89" s="109" t="s">
        <v>276</v>
      </c>
      <c r="E89" s="155" t="s">
        <v>122</v>
      </c>
      <c r="F89" s="155"/>
      <c r="G89" s="111" t="s">
        <v>31</v>
      </c>
      <c r="H89" s="112">
        <v>1</v>
      </c>
      <c r="I89" s="113">
        <v>93.07</v>
      </c>
      <c r="J89" s="113">
        <v>93.07</v>
      </c>
    </row>
    <row r="90" spans="1:10" ht="25.5" x14ac:dyDescent="0.25">
      <c r="A90" s="65" t="s">
        <v>119</v>
      </c>
      <c r="B90" s="21" t="s">
        <v>120</v>
      </c>
      <c r="C90" s="65" t="s">
        <v>20</v>
      </c>
      <c r="D90" s="65" t="s">
        <v>121</v>
      </c>
      <c r="E90" s="156" t="s">
        <v>122</v>
      </c>
      <c r="F90" s="156"/>
      <c r="G90" s="22" t="s">
        <v>123</v>
      </c>
      <c r="H90" s="23">
        <v>0.72</v>
      </c>
      <c r="I90" s="24">
        <v>18.16</v>
      </c>
      <c r="J90" s="24">
        <v>13.07</v>
      </c>
    </row>
    <row r="91" spans="1:10" x14ac:dyDescent="0.25">
      <c r="A91" s="63" t="s">
        <v>136</v>
      </c>
      <c r="B91" s="25" t="s">
        <v>439</v>
      </c>
      <c r="C91" s="63" t="s">
        <v>20</v>
      </c>
      <c r="D91" s="63" t="s">
        <v>440</v>
      </c>
      <c r="E91" s="153" t="s">
        <v>137</v>
      </c>
      <c r="F91" s="153"/>
      <c r="G91" s="26" t="s">
        <v>31</v>
      </c>
      <c r="H91" s="27">
        <v>1</v>
      </c>
      <c r="I91" s="28">
        <v>80</v>
      </c>
      <c r="J91" s="28">
        <v>80</v>
      </c>
    </row>
    <row r="92" spans="1:10" ht="25.5" x14ac:dyDescent="0.25">
      <c r="A92" s="64"/>
      <c r="B92" s="64"/>
      <c r="C92" s="64"/>
      <c r="D92" s="64"/>
      <c r="E92" s="64" t="s">
        <v>126</v>
      </c>
      <c r="F92" s="20">
        <v>4.5230132186653922</v>
      </c>
      <c r="G92" s="64" t="s">
        <v>127</v>
      </c>
      <c r="H92" s="20">
        <v>4</v>
      </c>
      <c r="I92" s="64" t="s">
        <v>128</v>
      </c>
      <c r="J92" s="20">
        <v>8.52</v>
      </c>
    </row>
    <row r="93" spans="1:10" ht="26.25" thickBot="1" x14ac:dyDescent="0.3">
      <c r="A93" s="64"/>
      <c r="B93" s="64"/>
      <c r="C93" s="64"/>
      <c r="D93" s="64"/>
      <c r="E93" s="64" t="s">
        <v>129</v>
      </c>
      <c r="F93" s="20">
        <v>26.82</v>
      </c>
      <c r="G93" s="64"/>
      <c r="H93" s="154" t="s">
        <v>130</v>
      </c>
      <c r="I93" s="154"/>
      <c r="J93" s="20">
        <v>119.89</v>
      </c>
    </row>
    <row r="94" spans="1:10" ht="15.75" thickTop="1" x14ac:dyDescent="0.25">
      <c r="A94" s="114"/>
      <c r="B94" s="114"/>
      <c r="C94" s="114"/>
      <c r="D94" s="114"/>
      <c r="E94" s="114"/>
      <c r="F94" s="114"/>
      <c r="G94" s="114"/>
      <c r="H94" s="114"/>
      <c r="I94" s="114"/>
      <c r="J94" s="114"/>
    </row>
    <row r="95" spans="1:10" x14ac:dyDescent="0.25">
      <c r="A95" s="106" t="s">
        <v>290</v>
      </c>
      <c r="B95" s="106"/>
      <c r="C95" s="106"/>
      <c r="D95" s="106" t="s">
        <v>523</v>
      </c>
      <c r="E95" s="106"/>
      <c r="F95" s="158"/>
      <c r="G95" s="158"/>
      <c r="H95" s="107"/>
      <c r="I95" s="106"/>
      <c r="J95" s="108">
        <v>335131</v>
      </c>
    </row>
    <row r="96" spans="1:10" x14ac:dyDescent="0.25">
      <c r="A96" s="77" t="s">
        <v>291</v>
      </c>
      <c r="B96" s="76" t="s">
        <v>428</v>
      </c>
      <c r="C96" s="77" t="s">
        <v>429</v>
      </c>
      <c r="D96" s="77" t="s">
        <v>133</v>
      </c>
      <c r="E96" s="157" t="s">
        <v>430</v>
      </c>
      <c r="F96" s="157"/>
      <c r="G96" s="78" t="s">
        <v>431</v>
      </c>
      <c r="H96" s="76" t="s">
        <v>432</v>
      </c>
      <c r="I96" s="76" t="s">
        <v>433</v>
      </c>
      <c r="J96" s="76" t="s">
        <v>434</v>
      </c>
    </row>
    <row r="97" spans="1:10" x14ac:dyDescent="0.25">
      <c r="A97" s="109" t="s">
        <v>132</v>
      </c>
      <c r="B97" s="110" t="s">
        <v>277</v>
      </c>
      <c r="C97" s="109" t="s">
        <v>20</v>
      </c>
      <c r="D97" s="109" t="s">
        <v>278</v>
      </c>
      <c r="E97" s="155" t="s">
        <v>122</v>
      </c>
      <c r="F97" s="155"/>
      <c r="G97" s="111" t="s">
        <v>21</v>
      </c>
      <c r="H97" s="112">
        <v>1</v>
      </c>
      <c r="I97" s="113">
        <v>70.41</v>
      </c>
      <c r="J97" s="113">
        <v>70.41</v>
      </c>
    </row>
    <row r="98" spans="1:10" ht="25.5" x14ac:dyDescent="0.25">
      <c r="A98" s="65" t="s">
        <v>119</v>
      </c>
      <c r="B98" s="21" t="s">
        <v>199</v>
      </c>
      <c r="C98" s="65" t="s">
        <v>20</v>
      </c>
      <c r="D98" s="65" t="s">
        <v>175</v>
      </c>
      <c r="E98" s="156" t="s">
        <v>122</v>
      </c>
      <c r="F98" s="156"/>
      <c r="G98" s="22" t="s">
        <v>123</v>
      </c>
      <c r="H98" s="23">
        <v>1</v>
      </c>
      <c r="I98" s="24">
        <v>22.81</v>
      </c>
      <c r="J98" s="24">
        <v>22.81</v>
      </c>
    </row>
    <row r="99" spans="1:10" ht="25.5" x14ac:dyDescent="0.25">
      <c r="A99" s="65" t="s">
        <v>119</v>
      </c>
      <c r="B99" s="21" t="s">
        <v>120</v>
      </c>
      <c r="C99" s="65" t="s">
        <v>20</v>
      </c>
      <c r="D99" s="65" t="s">
        <v>121</v>
      </c>
      <c r="E99" s="156" t="s">
        <v>122</v>
      </c>
      <c r="F99" s="156"/>
      <c r="G99" s="22" t="s">
        <v>123</v>
      </c>
      <c r="H99" s="23">
        <v>0.5</v>
      </c>
      <c r="I99" s="24">
        <v>18.16</v>
      </c>
      <c r="J99" s="24">
        <v>9.08</v>
      </c>
    </row>
    <row r="100" spans="1:10" ht="25.5" x14ac:dyDescent="0.25">
      <c r="A100" s="65" t="s">
        <v>119</v>
      </c>
      <c r="B100" s="21" t="s">
        <v>449</v>
      </c>
      <c r="C100" s="65" t="s">
        <v>20</v>
      </c>
      <c r="D100" s="65" t="s">
        <v>450</v>
      </c>
      <c r="E100" s="156" t="s">
        <v>122</v>
      </c>
      <c r="F100" s="156"/>
      <c r="G100" s="22" t="s">
        <v>31</v>
      </c>
      <c r="H100" s="23">
        <v>0.02</v>
      </c>
      <c r="I100" s="24">
        <v>481.16</v>
      </c>
      <c r="J100" s="24">
        <v>9.6199999999999992</v>
      </c>
    </row>
    <row r="101" spans="1:10" x14ac:dyDescent="0.25">
      <c r="A101" s="63" t="s">
        <v>136</v>
      </c>
      <c r="B101" s="25" t="s">
        <v>453</v>
      </c>
      <c r="C101" s="63" t="s">
        <v>20</v>
      </c>
      <c r="D101" s="63" t="s">
        <v>454</v>
      </c>
      <c r="E101" s="153" t="s">
        <v>137</v>
      </c>
      <c r="F101" s="153"/>
      <c r="G101" s="26" t="s">
        <v>26</v>
      </c>
      <c r="H101" s="27">
        <v>34</v>
      </c>
      <c r="I101" s="28">
        <v>0.85</v>
      </c>
      <c r="J101" s="28">
        <v>28.9</v>
      </c>
    </row>
    <row r="102" spans="1:10" ht="25.5" x14ac:dyDescent="0.25">
      <c r="A102" s="64"/>
      <c r="B102" s="64"/>
      <c r="C102" s="64"/>
      <c r="D102" s="64"/>
      <c r="E102" s="64" t="s">
        <v>126</v>
      </c>
      <c r="F102" s="20">
        <v>12.836438923395445</v>
      </c>
      <c r="G102" s="64" t="s">
        <v>127</v>
      </c>
      <c r="H102" s="20">
        <v>11.34</v>
      </c>
      <c r="I102" s="64" t="s">
        <v>128</v>
      </c>
      <c r="J102" s="20">
        <v>24.18</v>
      </c>
    </row>
    <row r="103" spans="1:10" ht="26.25" thickBot="1" x14ac:dyDescent="0.3">
      <c r="A103" s="64"/>
      <c r="B103" s="64"/>
      <c r="C103" s="64"/>
      <c r="D103" s="64"/>
      <c r="E103" s="64" t="s">
        <v>129</v>
      </c>
      <c r="F103" s="20">
        <v>20.29</v>
      </c>
      <c r="G103" s="64"/>
      <c r="H103" s="154" t="s">
        <v>130</v>
      </c>
      <c r="I103" s="154"/>
      <c r="J103" s="20">
        <v>90.7</v>
      </c>
    </row>
    <row r="104" spans="1:10" ht="15.75" thickTop="1" x14ac:dyDescent="0.2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1:10" x14ac:dyDescent="0.25">
      <c r="A105" s="77" t="s">
        <v>377</v>
      </c>
      <c r="B105" s="76" t="s">
        <v>428</v>
      </c>
      <c r="C105" s="77" t="s">
        <v>429</v>
      </c>
      <c r="D105" s="77" t="s">
        <v>133</v>
      </c>
      <c r="E105" s="157" t="s">
        <v>430</v>
      </c>
      <c r="F105" s="157"/>
      <c r="G105" s="78" t="s">
        <v>431</v>
      </c>
      <c r="H105" s="76" t="s">
        <v>432</v>
      </c>
      <c r="I105" s="76" t="s">
        <v>433</v>
      </c>
      <c r="J105" s="76" t="s">
        <v>434</v>
      </c>
    </row>
    <row r="106" spans="1:10" x14ac:dyDescent="0.25">
      <c r="A106" s="109" t="s">
        <v>132</v>
      </c>
      <c r="B106" s="110" t="s">
        <v>403</v>
      </c>
      <c r="C106" s="109" t="s">
        <v>20</v>
      </c>
      <c r="D106" s="109" t="s">
        <v>419</v>
      </c>
      <c r="E106" s="155" t="s">
        <v>122</v>
      </c>
      <c r="F106" s="155"/>
      <c r="G106" s="111" t="s">
        <v>21</v>
      </c>
      <c r="H106" s="112">
        <v>1</v>
      </c>
      <c r="I106" s="113">
        <v>95.19</v>
      </c>
      <c r="J106" s="113">
        <v>95.19</v>
      </c>
    </row>
    <row r="107" spans="1:10" ht="25.5" x14ac:dyDescent="0.25">
      <c r="A107" s="65" t="s">
        <v>119</v>
      </c>
      <c r="B107" s="21" t="s">
        <v>199</v>
      </c>
      <c r="C107" s="65" t="s">
        <v>20</v>
      </c>
      <c r="D107" s="65" t="s">
        <v>175</v>
      </c>
      <c r="E107" s="156" t="s">
        <v>122</v>
      </c>
      <c r="F107" s="156"/>
      <c r="G107" s="22" t="s">
        <v>123</v>
      </c>
      <c r="H107" s="23">
        <v>1.2</v>
      </c>
      <c r="I107" s="24">
        <v>22.81</v>
      </c>
      <c r="J107" s="24">
        <v>27.37</v>
      </c>
    </row>
    <row r="108" spans="1:10" ht="25.5" x14ac:dyDescent="0.25">
      <c r="A108" s="65" t="s">
        <v>119</v>
      </c>
      <c r="B108" s="21" t="s">
        <v>120</v>
      </c>
      <c r="C108" s="65" t="s">
        <v>20</v>
      </c>
      <c r="D108" s="65" t="s">
        <v>121</v>
      </c>
      <c r="E108" s="156" t="s">
        <v>122</v>
      </c>
      <c r="F108" s="156"/>
      <c r="G108" s="22" t="s">
        <v>123</v>
      </c>
      <c r="H108" s="23">
        <v>0.6</v>
      </c>
      <c r="I108" s="24">
        <v>18.16</v>
      </c>
      <c r="J108" s="24">
        <v>10.89</v>
      </c>
    </row>
    <row r="109" spans="1:10" ht="25.5" x14ac:dyDescent="0.25">
      <c r="A109" s="65" t="s">
        <v>119</v>
      </c>
      <c r="B109" s="21" t="s">
        <v>449</v>
      </c>
      <c r="C109" s="65" t="s">
        <v>20</v>
      </c>
      <c r="D109" s="65" t="s">
        <v>450</v>
      </c>
      <c r="E109" s="156" t="s">
        <v>122</v>
      </c>
      <c r="F109" s="156"/>
      <c r="G109" s="22" t="s">
        <v>31</v>
      </c>
      <c r="H109" s="23">
        <v>0.03</v>
      </c>
      <c r="I109" s="24">
        <v>481.16</v>
      </c>
      <c r="J109" s="24">
        <v>14.43</v>
      </c>
    </row>
    <row r="110" spans="1:10" x14ac:dyDescent="0.25">
      <c r="A110" s="63" t="s">
        <v>136</v>
      </c>
      <c r="B110" s="25" t="s">
        <v>453</v>
      </c>
      <c r="C110" s="63" t="s">
        <v>20</v>
      </c>
      <c r="D110" s="63" t="s">
        <v>454</v>
      </c>
      <c r="E110" s="153" t="s">
        <v>137</v>
      </c>
      <c r="F110" s="153"/>
      <c r="G110" s="26" t="s">
        <v>26</v>
      </c>
      <c r="H110" s="27">
        <v>50</v>
      </c>
      <c r="I110" s="28">
        <v>0.85</v>
      </c>
      <c r="J110" s="28">
        <v>42.5</v>
      </c>
    </row>
    <row r="111" spans="1:10" ht="25.5" x14ac:dyDescent="0.25">
      <c r="A111" s="64"/>
      <c r="B111" s="64"/>
      <c r="C111" s="64"/>
      <c r="D111" s="64"/>
      <c r="E111" s="64" t="s">
        <v>126</v>
      </c>
      <c r="F111" s="20">
        <v>15.703137442267877</v>
      </c>
      <c r="G111" s="64" t="s">
        <v>127</v>
      </c>
      <c r="H111" s="20">
        <v>13.88</v>
      </c>
      <c r="I111" s="64" t="s">
        <v>128</v>
      </c>
      <c r="J111" s="20">
        <v>29.58</v>
      </c>
    </row>
    <row r="112" spans="1:10" ht="26.25" thickBot="1" x14ac:dyDescent="0.3">
      <c r="A112" s="64"/>
      <c r="B112" s="64"/>
      <c r="C112" s="64"/>
      <c r="D112" s="64"/>
      <c r="E112" s="64" t="s">
        <v>129</v>
      </c>
      <c r="F112" s="20">
        <v>27.43</v>
      </c>
      <c r="G112" s="64"/>
      <c r="H112" s="154" t="s">
        <v>130</v>
      </c>
      <c r="I112" s="154"/>
      <c r="J112" s="20">
        <v>122.62</v>
      </c>
    </row>
    <row r="113" spans="1:10" ht="15.75" thickTop="1" x14ac:dyDescent="0.2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</row>
    <row r="114" spans="1:10" x14ac:dyDescent="0.25">
      <c r="A114" s="77" t="s">
        <v>378</v>
      </c>
      <c r="B114" s="76" t="s">
        <v>428</v>
      </c>
      <c r="C114" s="77" t="s">
        <v>429</v>
      </c>
      <c r="D114" s="77" t="s">
        <v>133</v>
      </c>
      <c r="E114" s="157" t="s">
        <v>430</v>
      </c>
      <c r="F114" s="157"/>
      <c r="G114" s="78" t="s">
        <v>431</v>
      </c>
      <c r="H114" s="76" t="s">
        <v>432</v>
      </c>
      <c r="I114" s="76" t="s">
        <v>433</v>
      </c>
      <c r="J114" s="76" t="s">
        <v>434</v>
      </c>
    </row>
    <row r="115" spans="1:10" x14ac:dyDescent="0.25">
      <c r="A115" s="109" t="s">
        <v>132</v>
      </c>
      <c r="B115" s="110" t="s">
        <v>281</v>
      </c>
      <c r="C115" s="109" t="s">
        <v>20</v>
      </c>
      <c r="D115" s="109" t="s">
        <v>282</v>
      </c>
      <c r="E115" s="155" t="s">
        <v>122</v>
      </c>
      <c r="F115" s="155"/>
      <c r="G115" s="111" t="s">
        <v>21</v>
      </c>
      <c r="H115" s="112">
        <v>1</v>
      </c>
      <c r="I115" s="113">
        <v>11.67</v>
      </c>
      <c r="J115" s="113">
        <v>11.67</v>
      </c>
    </row>
    <row r="116" spans="1:10" ht="25.5" x14ac:dyDescent="0.25">
      <c r="A116" s="65" t="s">
        <v>119</v>
      </c>
      <c r="B116" s="21" t="s">
        <v>199</v>
      </c>
      <c r="C116" s="65" t="s">
        <v>20</v>
      </c>
      <c r="D116" s="65" t="s">
        <v>175</v>
      </c>
      <c r="E116" s="156" t="s">
        <v>122</v>
      </c>
      <c r="F116" s="156"/>
      <c r="G116" s="22" t="s">
        <v>123</v>
      </c>
      <c r="H116" s="23">
        <v>0.23</v>
      </c>
      <c r="I116" s="24">
        <v>22.81</v>
      </c>
      <c r="J116" s="24">
        <v>5.24</v>
      </c>
    </row>
    <row r="117" spans="1:10" ht="25.5" x14ac:dyDescent="0.25">
      <c r="A117" s="65" t="s">
        <v>119</v>
      </c>
      <c r="B117" s="21" t="s">
        <v>120</v>
      </c>
      <c r="C117" s="65" t="s">
        <v>20</v>
      </c>
      <c r="D117" s="65" t="s">
        <v>121</v>
      </c>
      <c r="E117" s="156" t="s">
        <v>122</v>
      </c>
      <c r="F117" s="156"/>
      <c r="G117" s="22" t="s">
        <v>123</v>
      </c>
      <c r="H117" s="23">
        <v>0.23</v>
      </c>
      <c r="I117" s="24">
        <v>18.16</v>
      </c>
      <c r="J117" s="24">
        <v>4.17</v>
      </c>
    </row>
    <row r="118" spans="1:10" ht="25.5" x14ac:dyDescent="0.25">
      <c r="A118" s="65" t="s">
        <v>119</v>
      </c>
      <c r="B118" s="21" t="s">
        <v>790</v>
      </c>
      <c r="C118" s="65" t="s">
        <v>20</v>
      </c>
      <c r="D118" s="65" t="s">
        <v>791</v>
      </c>
      <c r="E118" s="156" t="s">
        <v>122</v>
      </c>
      <c r="F118" s="156"/>
      <c r="G118" s="22" t="s">
        <v>31</v>
      </c>
      <c r="H118" s="23">
        <v>3.0000000000000001E-3</v>
      </c>
      <c r="I118" s="24">
        <v>754.3</v>
      </c>
      <c r="J118" s="24">
        <v>2.2599999999999998</v>
      </c>
    </row>
    <row r="119" spans="1:10" ht="25.5" x14ac:dyDescent="0.25">
      <c r="A119" s="64"/>
      <c r="B119" s="64"/>
      <c r="C119" s="64"/>
      <c r="D119" s="64"/>
      <c r="E119" s="64" t="s">
        <v>126</v>
      </c>
      <c r="F119" s="20">
        <v>3.6258427562775388</v>
      </c>
      <c r="G119" s="64" t="s">
        <v>127</v>
      </c>
      <c r="H119" s="20">
        <v>3.2</v>
      </c>
      <c r="I119" s="64" t="s">
        <v>128</v>
      </c>
      <c r="J119" s="20">
        <v>6.83</v>
      </c>
    </row>
    <row r="120" spans="1:10" ht="26.25" thickBot="1" x14ac:dyDescent="0.3">
      <c r="A120" s="64"/>
      <c r="B120" s="64"/>
      <c r="C120" s="64"/>
      <c r="D120" s="64"/>
      <c r="E120" s="64" t="s">
        <v>129</v>
      </c>
      <c r="F120" s="20">
        <v>3.36</v>
      </c>
      <c r="G120" s="64"/>
      <c r="H120" s="154" t="s">
        <v>130</v>
      </c>
      <c r="I120" s="154"/>
      <c r="J120" s="20">
        <v>15.03</v>
      </c>
    </row>
    <row r="121" spans="1:10" ht="15.75" thickTop="1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</row>
    <row r="122" spans="1:10" x14ac:dyDescent="0.25">
      <c r="A122" s="77" t="s">
        <v>379</v>
      </c>
      <c r="B122" s="76" t="s">
        <v>428</v>
      </c>
      <c r="C122" s="77" t="s">
        <v>429</v>
      </c>
      <c r="D122" s="77" t="s">
        <v>133</v>
      </c>
      <c r="E122" s="157" t="s">
        <v>430</v>
      </c>
      <c r="F122" s="157"/>
      <c r="G122" s="78" t="s">
        <v>431</v>
      </c>
      <c r="H122" s="76" t="s">
        <v>432</v>
      </c>
      <c r="I122" s="76" t="s">
        <v>433</v>
      </c>
      <c r="J122" s="76" t="s">
        <v>434</v>
      </c>
    </row>
    <row r="123" spans="1:10" x14ac:dyDescent="0.25">
      <c r="A123" s="109" t="s">
        <v>132</v>
      </c>
      <c r="B123" s="110" t="s">
        <v>524</v>
      </c>
      <c r="C123" s="109" t="s">
        <v>20</v>
      </c>
      <c r="D123" s="109" t="s">
        <v>525</v>
      </c>
      <c r="E123" s="155" t="s">
        <v>122</v>
      </c>
      <c r="F123" s="155"/>
      <c r="G123" s="111" t="s">
        <v>21</v>
      </c>
      <c r="H123" s="112">
        <v>1</v>
      </c>
      <c r="I123" s="113">
        <v>3.63</v>
      </c>
      <c r="J123" s="113">
        <v>3.63</v>
      </c>
    </row>
    <row r="124" spans="1:10" ht="25.5" x14ac:dyDescent="0.25">
      <c r="A124" s="65" t="s">
        <v>119</v>
      </c>
      <c r="B124" s="21" t="s">
        <v>120</v>
      </c>
      <c r="C124" s="65" t="s">
        <v>20</v>
      </c>
      <c r="D124" s="65" t="s">
        <v>121</v>
      </c>
      <c r="E124" s="156" t="s">
        <v>122</v>
      </c>
      <c r="F124" s="156"/>
      <c r="G124" s="22" t="s">
        <v>123</v>
      </c>
      <c r="H124" s="23">
        <v>0.2</v>
      </c>
      <c r="I124" s="24">
        <v>18.16</v>
      </c>
      <c r="J124" s="24">
        <v>3.63</v>
      </c>
    </row>
    <row r="125" spans="1:10" ht="25.5" x14ac:dyDescent="0.25">
      <c r="A125" s="64"/>
      <c r="B125" s="64"/>
      <c r="C125" s="64"/>
      <c r="D125" s="64"/>
      <c r="E125" s="64" t="s">
        <v>126</v>
      </c>
      <c r="F125" s="20">
        <v>1.2528534267664702</v>
      </c>
      <c r="G125" s="64" t="s">
        <v>127</v>
      </c>
      <c r="H125" s="20">
        <v>1.1100000000000001</v>
      </c>
      <c r="I125" s="64" t="s">
        <v>128</v>
      </c>
      <c r="J125" s="20">
        <v>2.36</v>
      </c>
    </row>
    <row r="126" spans="1:10" ht="26.25" thickBot="1" x14ac:dyDescent="0.3">
      <c r="A126" s="64"/>
      <c r="B126" s="64"/>
      <c r="C126" s="64"/>
      <c r="D126" s="64"/>
      <c r="E126" s="64" t="s">
        <v>129</v>
      </c>
      <c r="F126" s="20">
        <v>1.04</v>
      </c>
      <c r="G126" s="64"/>
      <c r="H126" s="154" t="s">
        <v>130</v>
      </c>
      <c r="I126" s="154"/>
      <c r="J126" s="20">
        <v>4.67</v>
      </c>
    </row>
    <row r="127" spans="1:10" ht="15.75" thickTop="1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</row>
    <row r="128" spans="1:10" x14ac:dyDescent="0.25">
      <c r="A128" s="77" t="s">
        <v>380</v>
      </c>
      <c r="B128" s="76" t="s">
        <v>428</v>
      </c>
      <c r="C128" s="77" t="s">
        <v>429</v>
      </c>
      <c r="D128" s="77" t="s">
        <v>133</v>
      </c>
      <c r="E128" s="157" t="s">
        <v>430</v>
      </c>
      <c r="F128" s="157"/>
      <c r="G128" s="78" t="s">
        <v>431</v>
      </c>
      <c r="H128" s="76" t="s">
        <v>432</v>
      </c>
      <c r="I128" s="76" t="s">
        <v>433</v>
      </c>
      <c r="J128" s="76" t="s">
        <v>434</v>
      </c>
    </row>
    <row r="129" spans="1:10" x14ac:dyDescent="0.25">
      <c r="A129" s="109" t="s">
        <v>132</v>
      </c>
      <c r="B129" s="110" t="s">
        <v>402</v>
      </c>
      <c r="C129" s="109" t="s">
        <v>20</v>
      </c>
      <c r="D129" s="109" t="s">
        <v>417</v>
      </c>
      <c r="E129" s="155" t="s">
        <v>122</v>
      </c>
      <c r="F129" s="155"/>
      <c r="G129" s="111" t="s">
        <v>21</v>
      </c>
      <c r="H129" s="112">
        <v>1</v>
      </c>
      <c r="I129" s="113">
        <v>49.71</v>
      </c>
      <c r="J129" s="113">
        <v>49.71</v>
      </c>
    </row>
    <row r="130" spans="1:10" ht="25.5" x14ac:dyDescent="0.25">
      <c r="A130" s="65" t="s">
        <v>119</v>
      </c>
      <c r="B130" s="21" t="s">
        <v>199</v>
      </c>
      <c r="C130" s="65" t="s">
        <v>20</v>
      </c>
      <c r="D130" s="65" t="s">
        <v>175</v>
      </c>
      <c r="E130" s="156" t="s">
        <v>122</v>
      </c>
      <c r="F130" s="156"/>
      <c r="G130" s="22" t="s">
        <v>123</v>
      </c>
      <c r="H130" s="23">
        <v>0.87</v>
      </c>
      <c r="I130" s="24">
        <v>22.81</v>
      </c>
      <c r="J130" s="24">
        <v>19.84</v>
      </c>
    </row>
    <row r="131" spans="1:10" ht="25.5" x14ac:dyDescent="0.25">
      <c r="A131" s="65" t="s">
        <v>119</v>
      </c>
      <c r="B131" s="21" t="s">
        <v>120</v>
      </c>
      <c r="C131" s="65" t="s">
        <v>20</v>
      </c>
      <c r="D131" s="65" t="s">
        <v>121</v>
      </c>
      <c r="E131" s="156" t="s">
        <v>122</v>
      </c>
      <c r="F131" s="156"/>
      <c r="G131" s="22" t="s">
        <v>123</v>
      </c>
      <c r="H131" s="23">
        <v>0.87</v>
      </c>
      <c r="I131" s="24">
        <v>18.16</v>
      </c>
      <c r="J131" s="24">
        <v>15.79</v>
      </c>
    </row>
    <row r="132" spans="1:10" ht="25.5" x14ac:dyDescent="0.25">
      <c r="A132" s="65" t="s">
        <v>119</v>
      </c>
      <c r="B132" s="21" t="s">
        <v>449</v>
      </c>
      <c r="C132" s="65" t="s">
        <v>20</v>
      </c>
      <c r="D132" s="65" t="s">
        <v>450</v>
      </c>
      <c r="E132" s="156" t="s">
        <v>122</v>
      </c>
      <c r="F132" s="156"/>
      <c r="G132" s="22" t="s">
        <v>31</v>
      </c>
      <c r="H132" s="23">
        <v>2.5000000000000001E-2</v>
      </c>
      <c r="I132" s="24">
        <v>481.16</v>
      </c>
      <c r="J132" s="24">
        <v>12.02</v>
      </c>
    </row>
    <row r="133" spans="1:10" x14ac:dyDescent="0.25">
      <c r="A133" s="63" t="s">
        <v>136</v>
      </c>
      <c r="B133" s="25" t="s">
        <v>451</v>
      </c>
      <c r="C133" s="63" t="s">
        <v>20</v>
      </c>
      <c r="D133" s="63" t="s">
        <v>452</v>
      </c>
      <c r="E133" s="153" t="s">
        <v>137</v>
      </c>
      <c r="F133" s="153"/>
      <c r="G133" s="26" t="s">
        <v>101</v>
      </c>
      <c r="H133" s="27">
        <v>0.16</v>
      </c>
      <c r="I133" s="28">
        <v>12.9</v>
      </c>
      <c r="J133" s="28">
        <v>2.06</v>
      </c>
    </row>
    <row r="134" spans="1:10" ht="25.5" x14ac:dyDescent="0.25">
      <c r="A134" s="64"/>
      <c r="B134" s="64"/>
      <c r="C134" s="64"/>
      <c r="D134" s="64"/>
      <c r="E134" s="64" t="s">
        <v>126</v>
      </c>
      <c r="F134" s="20">
        <v>14.28040558475341</v>
      </c>
      <c r="G134" s="64" t="s">
        <v>127</v>
      </c>
      <c r="H134" s="20">
        <v>12.62</v>
      </c>
      <c r="I134" s="64" t="s">
        <v>128</v>
      </c>
      <c r="J134" s="20">
        <v>26.9</v>
      </c>
    </row>
    <row r="135" spans="1:10" ht="26.25" thickBot="1" x14ac:dyDescent="0.3">
      <c r="A135" s="64"/>
      <c r="B135" s="64"/>
      <c r="C135" s="64"/>
      <c r="D135" s="64"/>
      <c r="E135" s="64" t="s">
        <v>129</v>
      </c>
      <c r="F135" s="20">
        <v>14.32</v>
      </c>
      <c r="G135" s="64"/>
      <c r="H135" s="154" t="s">
        <v>130</v>
      </c>
      <c r="I135" s="154"/>
      <c r="J135" s="20">
        <v>64.03</v>
      </c>
    </row>
    <row r="136" spans="1:10" ht="15.75" thickTop="1" x14ac:dyDescent="0.2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</row>
    <row r="137" spans="1:10" x14ac:dyDescent="0.25">
      <c r="A137" s="77" t="s">
        <v>381</v>
      </c>
      <c r="B137" s="76" t="s">
        <v>428</v>
      </c>
      <c r="C137" s="77" t="s">
        <v>429</v>
      </c>
      <c r="D137" s="77" t="s">
        <v>133</v>
      </c>
      <c r="E137" s="157" t="s">
        <v>430</v>
      </c>
      <c r="F137" s="157"/>
      <c r="G137" s="78" t="s">
        <v>431</v>
      </c>
      <c r="H137" s="76" t="s">
        <v>432</v>
      </c>
      <c r="I137" s="76" t="s">
        <v>433</v>
      </c>
      <c r="J137" s="76" t="s">
        <v>434</v>
      </c>
    </row>
    <row r="138" spans="1:10" x14ac:dyDescent="0.25">
      <c r="A138" s="109" t="s">
        <v>132</v>
      </c>
      <c r="B138" s="110" t="s">
        <v>526</v>
      </c>
      <c r="C138" s="109" t="s">
        <v>20</v>
      </c>
      <c r="D138" s="109" t="s">
        <v>527</v>
      </c>
      <c r="E138" s="155" t="s">
        <v>122</v>
      </c>
      <c r="F138" s="155"/>
      <c r="G138" s="111" t="s">
        <v>21</v>
      </c>
      <c r="H138" s="112">
        <v>1</v>
      </c>
      <c r="I138" s="113">
        <v>122.81</v>
      </c>
      <c r="J138" s="113">
        <v>122.81</v>
      </c>
    </row>
    <row r="139" spans="1:10" ht="25.5" x14ac:dyDescent="0.25">
      <c r="A139" s="65" t="s">
        <v>119</v>
      </c>
      <c r="B139" s="21" t="s">
        <v>495</v>
      </c>
      <c r="C139" s="65" t="s">
        <v>20</v>
      </c>
      <c r="D139" s="65" t="s">
        <v>496</v>
      </c>
      <c r="E139" s="156" t="s">
        <v>122</v>
      </c>
      <c r="F139" s="156"/>
      <c r="G139" s="22" t="s">
        <v>123</v>
      </c>
      <c r="H139" s="23">
        <v>1.25</v>
      </c>
      <c r="I139" s="24">
        <v>11.64</v>
      </c>
      <c r="J139" s="24">
        <v>14.55</v>
      </c>
    </row>
    <row r="140" spans="1:10" ht="25.5" x14ac:dyDescent="0.25">
      <c r="A140" s="65" t="s">
        <v>119</v>
      </c>
      <c r="B140" s="21" t="s">
        <v>493</v>
      </c>
      <c r="C140" s="65" t="s">
        <v>20</v>
      </c>
      <c r="D140" s="65" t="s">
        <v>494</v>
      </c>
      <c r="E140" s="156" t="s">
        <v>122</v>
      </c>
      <c r="F140" s="156"/>
      <c r="G140" s="22" t="s">
        <v>123</v>
      </c>
      <c r="H140" s="23">
        <v>1.25</v>
      </c>
      <c r="I140" s="24">
        <v>14.05</v>
      </c>
      <c r="J140" s="24">
        <v>17.559999999999999</v>
      </c>
    </row>
    <row r="141" spans="1:10" x14ac:dyDescent="0.25">
      <c r="A141" s="63" t="s">
        <v>136</v>
      </c>
      <c r="B141" s="25" t="s">
        <v>792</v>
      </c>
      <c r="C141" s="63" t="s">
        <v>20</v>
      </c>
      <c r="D141" s="63" t="s">
        <v>793</v>
      </c>
      <c r="E141" s="153" t="s">
        <v>137</v>
      </c>
      <c r="F141" s="153"/>
      <c r="G141" s="26" t="s">
        <v>794</v>
      </c>
      <c r="H141" s="27">
        <v>0.92</v>
      </c>
      <c r="I141" s="28">
        <v>44.08</v>
      </c>
      <c r="J141" s="28">
        <v>40.549999999999997</v>
      </c>
    </row>
    <row r="142" spans="1:10" x14ac:dyDescent="0.25">
      <c r="A142" s="63" t="s">
        <v>136</v>
      </c>
      <c r="B142" s="25" t="s">
        <v>795</v>
      </c>
      <c r="C142" s="63" t="s">
        <v>20</v>
      </c>
      <c r="D142" s="63" t="s">
        <v>796</v>
      </c>
      <c r="E142" s="153" t="s">
        <v>137</v>
      </c>
      <c r="F142" s="153"/>
      <c r="G142" s="26" t="s">
        <v>797</v>
      </c>
      <c r="H142" s="27">
        <v>7.9899999999999999E-2</v>
      </c>
      <c r="I142" s="28">
        <v>32.78</v>
      </c>
      <c r="J142" s="28">
        <v>2.61</v>
      </c>
    </row>
    <row r="143" spans="1:10" x14ac:dyDescent="0.25">
      <c r="A143" s="63" t="s">
        <v>136</v>
      </c>
      <c r="B143" s="25" t="s">
        <v>798</v>
      </c>
      <c r="C143" s="63" t="s">
        <v>20</v>
      </c>
      <c r="D143" s="63" t="s">
        <v>799</v>
      </c>
      <c r="E143" s="153" t="s">
        <v>137</v>
      </c>
      <c r="F143" s="153"/>
      <c r="G143" s="26" t="s">
        <v>37</v>
      </c>
      <c r="H143" s="27">
        <v>0.19170000000000001</v>
      </c>
      <c r="I143" s="28">
        <v>48</v>
      </c>
      <c r="J143" s="28">
        <v>9.1999999999999993</v>
      </c>
    </row>
    <row r="144" spans="1:10" x14ac:dyDescent="0.25">
      <c r="A144" s="63" t="s">
        <v>136</v>
      </c>
      <c r="B144" s="25" t="s">
        <v>800</v>
      </c>
      <c r="C144" s="63" t="s">
        <v>20</v>
      </c>
      <c r="D144" s="63" t="s">
        <v>801</v>
      </c>
      <c r="E144" s="153" t="s">
        <v>137</v>
      </c>
      <c r="F144" s="153"/>
      <c r="G144" s="26" t="s">
        <v>37</v>
      </c>
      <c r="H144" s="27">
        <v>1</v>
      </c>
      <c r="I144" s="28">
        <v>3.5</v>
      </c>
      <c r="J144" s="28">
        <v>3.5</v>
      </c>
    </row>
    <row r="145" spans="1:10" x14ac:dyDescent="0.25">
      <c r="A145" s="63" t="s">
        <v>136</v>
      </c>
      <c r="B145" s="25" t="s">
        <v>802</v>
      </c>
      <c r="C145" s="63" t="s">
        <v>20</v>
      </c>
      <c r="D145" s="63" t="s">
        <v>803</v>
      </c>
      <c r="E145" s="153" t="s">
        <v>137</v>
      </c>
      <c r="F145" s="153"/>
      <c r="G145" s="26" t="s">
        <v>37</v>
      </c>
      <c r="H145" s="27">
        <v>4.7899999999999998E-2</v>
      </c>
      <c r="I145" s="28">
        <v>16.989999999999998</v>
      </c>
      <c r="J145" s="28">
        <v>0.81</v>
      </c>
    </row>
    <row r="146" spans="1:10" x14ac:dyDescent="0.25">
      <c r="A146" s="63" t="s">
        <v>136</v>
      </c>
      <c r="B146" s="25" t="s">
        <v>804</v>
      </c>
      <c r="C146" s="63" t="s">
        <v>20</v>
      </c>
      <c r="D146" s="63" t="s">
        <v>805</v>
      </c>
      <c r="E146" s="153" t="s">
        <v>137</v>
      </c>
      <c r="F146" s="153"/>
      <c r="G146" s="26" t="s">
        <v>794</v>
      </c>
      <c r="H146" s="27">
        <v>0.49380000000000002</v>
      </c>
      <c r="I146" s="28">
        <v>20.79</v>
      </c>
      <c r="J146" s="28">
        <v>10.26</v>
      </c>
    </row>
    <row r="147" spans="1:10" x14ac:dyDescent="0.25">
      <c r="A147" s="63" t="s">
        <v>136</v>
      </c>
      <c r="B147" s="25" t="s">
        <v>806</v>
      </c>
      <c r="C147" s="63" t="s">
        <v>20</v>
      </c>
      <c r="D147" s="63" t="s">
        <v>807</v>
      </c>
      <c r="E147" s="153" t="s">
        <v>137</v>
      </c>
      <c r="F147" s="153"/>
      <c r="G147" s="26" t="s">
        <v>797</v>
      </c>
      <c r="H147" s="27">
        <v>9.5999999999999992E-3</v>
      </c>
      <c r="I147" s="28">
        <v>39.33</v>
      </c>
      <c r="J147" s="28">
        <v>0.37</v>
      </c>
    </row>
    <row r="148" spans="1:10" x14ac:dyDescent="0.25">
      <c r="A148" s="63" t="s">
        <v>136</v>
      </c>
      <c r="B148" s="25" t="s">
        <v>808</v>
      </c>
      <c r="C148" s="63" t="s">
        <v>20</v>
      </c>
      <c r="D148" s="63" t="s">
        <v>809</v>
      </c>
      <c r="E148" s="153" t="s">
        <v>137</v>
      </c>
      <c r="F148" s="153"/>
      <c r="G148" s="26" t="s">
        <v>794</v>
      </c>
      <c r="H148" s="27">
        <v>0.76600000000000001</v>
      </c>
      <c r="I148" s="28">
        <v>23.1</v>
      </c>
      <c r="J148" s="28">
        <v>17.690000000000001</v>
      </c>
    </row>
    <row r="149" spans="1:10" x14ac:dyDescent="0.25">
      <c r="A149" s="63" t="s">
        <v>136</v>
      </c>
      <c r="B149" s="25" t="s">
        <v>810</v>
      </c>
      <c r="C149" s="63" t="s">
        <v>20</v>
      </c>
      <c r="D149" s="63" t="s">
        <v>811</v>
      </c>
      <c r="E149" s="153" t="s">
        <v>137</v>
      </c>
      <c r="F149" s="153"/>
      <c r="G149" s="26" t="s">
        <v>794</v>
      </c>
      <c r="H149" s="27">
        <v>0.28749999999999998</v>
      </c>
      <c r="I149" s="28">
        <v>19.89</v>
      </c>
      <c r="J149" s="28">
        <v>5.71</v>
      </c>
    </row>
    <row r="150" spans="1:10" ht="25.5" x14ac:dyDescent="0.25">
      <c r="A150" s="64"/>
      <c r="B150" s="64"/>
      <c r="C150" s="64"/>
      <c r="D150" s="64"/>
      <c r="E150" s="64" t="s">
        <v>126</v>
      </c>
      <c r="F150" s="20">
        <v>0</v>
      </c>
      <c r="G150" s="64" t="s">
        <v>127</v>
      </c>
      <c r="H150" s="20">
        <v>0</v>
      </c>
      <c r="I150" s="64" t="s">
        <v>128</v>
      </c>
      <c r="J150" s="20">
        <v>0</v>
      </c>
    </row>
    <row r="151" spans="1:10" ht="26.25" thickBot="1" x14ac:dyDescent="0.3">
      <c r="A151" s="64"/>
      <c r="B151" s="64"/>
      <c r="C151" s="64"/>
      <c r="D151" s="64"/>
      <c r="E151" s="64" t="s">
        <v>129</v>
      </c>
      <c r="F151" s="20">
        <v>35.39</v>
      </c>
      <c r="G151" s="64"/>
      <c r="H151" s="154" t="s">
        <v>130</v>
      </c>
      <c r="I151" s="154"/>
      <c r="J151" s="20">
        <v>158.19999999999999</v>
      </c>
    </row>
    <row r="152" spans="1:10" ht="15.75" thickTop="1" x14ac:dyDescent="0.2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</row>
    <row r="153" spans="1:10" x14ac:dyDescent="0.25">
      <c r="A153" s="77" t="s">
        <v>382</v>
      </c>
      <c r="B153" s="76" t="s">
        <v>428</v>
      </c>
      <c r="C153" s="77" t="s">
        <v>429</v>
      </c>
      <c r="D153" s="77" t="s">
        <v>133</v>
      </c>
      <c r="E153" s="157" t="s">
        <v>430</v>
      </c>
      <c r="F153" s="157"/>
      <c r="G153" s="78" t="s">
        <v>431</v>
      </c>
      <c r="H153" s="76" t="s">
        <v>432</v>
      </c>
      <c r="I153" s="76" t="s">
        <v>433</v>
      </c>
      <c r="J153" s="76" t="s">
        <v>434</v>
      </c>
    </row>
    <row r="154" spans="1:10" x14ac:dyDescent="0.25">
      <c r="A154" s="109" t="s">
        <v>132</v>
      </c>
      <c r="B154" s="110" t="s">
        <v>528</v>
      </c>
      <c r="C154" s="109" t="s">
        <v>20</v>
      </c>
      <c r="D154" s="109" t="s">
        <v>529</v>
      </c>
      <c r="E154" s="155" t="s">
        <v>122</v>
      </c>
      <c r="F154" s="155"/>
      <c r="G154" s="111" t="s">
        <v>21</v>
      </c>
      <c r="H154" s="112">
        <v>1</v>
      </c>
      <c r="I154" s="113">
        <v>73.459999999999994</v>
      </c>
      <c r="J154" s="113">
        <v>73.459999999999994</v>
      </c>
    </row>
    <row r="155" spans="1:10" ht="25.5" x14ac:dyDescent="0.25">
      <c r="A155" s="65" t="s">
        <v>119</v>
      </c>
      <c r="B155" s="21" t="s">
        <v>493</v>
      </c>
      <c r="C155" s="65" t="s">
        <v>20</v>
      </c>
      <c r="D155" s="65" t="s">
        <v>494</v>
      </c>
      <c r="E155" s="156" t="s">
        <v>122</v>
      </c>
      <c r="F155" s="156"/>
      <c r="G155" s="22" t="s">
        <v>123</v>
      </c>
      <c r="H155" s="23">
        <v>0.7</v>
      </c>
      <c r="I155" s="24">
        <v>14.05</v>
      </c>
      <c r="J155" s="24">
        <v>9.83</v>
      </c>
    </row>
    <row r="156" spans="1:10" ht="25.5" x14ac:dyDescent="0.25">
      <c r="A156" s="65" t="s">
        <v>119</v>
      </c>
      <c r="B156" s="21" t="s">
        <v>120</v>
      </c>
      <c r="C156" s="65" t="s">
        <v>20</v>
      </c>
      <c r="D156" s="65" t="s">
        <v>121</v>
      </c>
      <c r="E156" s="156" t="s">
        <v>122</v>
      </c>
      <c r="F156" s="156"/>
      <c r="G156" s="22" t="s">
        <v>123</v>
      </c>
      <c r="H156" s="23">
        <v>0.7</v>
      </c>
      <c r="I156" s="24">
        <v>18.16</v>
      </c>
      <c r="J156" s="24">
        <v>12.71</v>
      </c>
    </row>
    <row r="157" spans="1:10" x14ac:dyDescent="0.25">
      <c r="A157" s="63" t="s">
        <v>136</v>
      </c>
      <c r="B157" s="25" t="s">
        <v>468</v>
      </c>
      <c r="C157" s="63" t="s">
        <v>20</v>
      </c>
      <c r="D157" s="63" t="s">
        <v>421</v>
      </c>
      <c r="E157" s="153" t="s">
        <v>137</v>
      </c>
      <c r="F157" s="153"/>
      <c r="G157" s="26" t="s">
        <v>21</v>
      </c>
      <c r="H157" s="27">
        <v>1</v>
      </c>
      <c r="I157" s="28">
        <v>25.9</v>
      </c>
      <c r="J157" s="28">
        <v>25.9</v>
      </c>
    </row>
    <row r="158" spans="1:10" x14ac:dyDescent="0.25">
      <c r="A158" s="63" t="s">
        <v>136</v>
      </c>
      <c r="B158" s="25" t="s">
        <v>812</v>
      </c>
      <c r="C158" s="63" t="s">
        <v>20</v>
      </c>
      <c r="D158" s="63" t="s">
        <v>813</v>
      </c>
      <c r="E158" s="153" t="s">
        <v>137</v>
      </c>
      <c r="F158" s="153"/>
      <c r="G158" s="26" t="s">
        <v>21</v>
      </c>
      <c r="H158" s="27">
        <v>1</v>
      </c>
      <c r="I158" s="28">
        <v>25.02</v>
      </c>
      <c r="J158" s="28">
        <v>25.02</v>
      </c>
    </row>
    <row r="159" spans="1:10" ht="25.5" x14ac:dyDescent="0.25">
      <c r="A159" s="64"/>
      <c r="B159" s="64"/>
      <c r="C159" s="64"/>
      <c r="D159" s="64"/>
      <c r="E159" s="64" t="s">
        <v>126</v>
      </c>
      <c r="F159" s="20">
        <v>4.3956043956043951</v>
      </c>
      <c r="G159" s="64" t="s">
        <v>127</v>
      </c>
      <c r="H159" s="20">
        <v>3.88</v>
      </c>
      <c r="I159" s="64" t="s">
        <v>128</v>
      </c>
      <c r="J159" s="20">
        <v>8.2799999999999994</v>
      </c>
    </row>
    <row r="160" spans="1:10" ht="26.25" thickBot="1" x14ac:dyDescent="0.3">
      <c r="A160" s="64"/>
      <c r="B160" s="64"/>
      <c r="C160" s="64"/>
      <c r="D160" s="64"/>
      <c r="E160" s="64" t="s">
        <v>129</v>
      </c>
      <c r="F160" s="20">
        <v>21.17</v>
      </c>
      <c r="G160" s="64"/>
      <c r="H160" s="154" t="s">
        <v>130</v>
      </c>
      <c r="I160" s="154"/>
      <c r="J160" s="20">
        <v>94.63</v>
      </c>
    </row>
    <row r="161" spans="1:10" ht="15.75" thickTop="1" x14ac:dyDescent="0.2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</row>
    <row r="162" spans="1:10" x14ac:dyDescent="0.25">
      <c r="A162" s="106" t="s">
        <v>27</v>
      </c>
      <c r="B162" s="106"/>
      <c r="C162" s="106"/>
      <c r="D162" s="106" t="s">
        <v>52</v>
      </c>
      <c r="E162" s="106"/>
      <c r="F162" s="158"/>
      <c r="G162" s="158"/>
      <c r="H162" s="107"/>
      <c r="I162" s="106"/>
      <c r="J162" s="108">
        <v>341197</v>
      </c>
    </row>
    <row r="163" spans="1:10" x14ac:dyDescent="0.25">
      <c r="A163" s="77" t="s">
        <v>28</v>
      </c>
      <c r="B163" s="76" t="s">
        <v>428</v>
      </c>
      <c r="C163" s="77" t="s">
        <v>429</v>
      </c>
      <c r="D163" s="77" t="s">
        <v>133</v>
      </c>
      <c r="E163" s="157" t="s">
        <v>430</v>
      </c>
      <c r="F163" s="157"/>
      <c r="G163" s="78" t="s">
        <v>431</v>
      </c>
      <c r="H163" s="76" t="s">
        <v>432</v>
      </c>
      <c r="I163" s="76" t="s">
        <v>433</v>
      </c>
      <c r="J163" s="76" t="s">
        <v>434</v>
      </c>
    </row>
    <row r="164" spans="1:10" x14ac:dyDescent="0.25">
      <c r="A164" s="109" t="s">
        <v>132</v>
      </c>
      <c r="B164" s="110" t="s">
        <v>54</v>
      </c>
      <c r="C164" s="109" t="s">
        <v>20</v>
      </c>
      <c r="D164" s="109" t="s">
        <v>55</v>
      </c>
      <c r="E164" s="155" t="s">
        <v>122</v>
      </c>
      <c r="F164" s="155"/>
      <c r="G164" s="111" t="s">
        <v>21</v>
      </c>
      <c r="H164" s="112">
        <v>1</v>
      </c>
      <c r="I164" s="113">
        <v>101.55</v>
      </c>
      <c r="J164" s="113">
        <v>101.55</v>
      </c>
    </row>
    <row r="165" spans="1:10" ht="25.5" x14ac:dyDescent="0.25">
      <c r="A165" s="65" t="s">
        <v>119</v>
      </c>
      <c r="B165" s="21" t="s">
        <v>199</v>
      </c>
      <c r="C165" s="65" t="s">
        <v>20</v>
      </c>
      <c r="D165" s="65" t="s">
        <v>175</v>
      </c>
      <c r="E165" s="156" t="s">
        <v>122</v>
      </c>
      <c r="F165" s="156"/>
      <c r="G165" s="22" t="s">
        <v>123</v>
      </c>
      <c r="H165" s="23">
        <v>0.8</v>
      </c>
      <c r="I165" s="24">
        <v>22.81</v>
      </c>
      <c r="J165" s="24">
        <v>18.239999999999998</v>
      </c>
    </row>
    <row r="166" spans="1:10" ht="25.5" x14ac:dyDescent="0.25">
      <c r="A166" s="65" t="s">
        <v>119</v>
      </c>
      <c r="B166" s="21" t="s">
        <v>120</v>
      </c>
      <c r="C166" s="65" t="s">
        <v>20</v>
      </c>
      <c r="D166" s="65" t="s">
        <v>121</v>
      </c>
      <c r="E166" s="156" t="s">
        <v>122</v>
      </c>
      <c r="F166" s="156"/>
      <c r="G166" s="22" t="s">
        <v>123</v>
      </c>
      <c r="H166" s="23">
        <v>0.8</v>
      </c>
      <c r="I166" s="24">
        <v>18.16</v>
      </c>
      <c r="J166" s="24">
        <v>14.52</v>
      </c>
    </row>
    <row r="167" spans="1:10" ht="25.5" x14ac:dyDescent="0.25">
      <c r="A167" s="65" t="s">
        <v>119</v>
      </c>
      <c r="B167" s="21" t="s">
        <v>134</v>
      </c>
      <c r="C167" s="65" t="s">
        <v>20</v>
      </c>
      <c r="D167" s="65" t="s">
        <v>135</v>
      </c>
      <c r="E167" s="156" t="s">
        <v>122</v>
      </c>
      <c r="F167" s="156"/>
      <c r="G167" s="22" t="s">
        <v>123</v>
      </c>
      <c r="H167" s="23">
        <v>0.3</v>
      </c>
      <c r="I167" s="24">
        <v>22.61</v>
      </c>
      <c r="J167" s="24">
        <v>6.78</v>
      </c>
    </row>
    <row r="168" spans="1:10" x14ac:dyDescent="0.25">
      <c r="A168" s="63" t="s">
        <v>136</v>
      </c>
      <c r="B168" s="25" t="s">
        <v>139</v>
      </c>
      <c r="C168" s="63" t="s">
        <v>20</v>
      </c>
      <c r="D168" s="63" t="s">
        <v>140</v>
      </c>
      <c r="E168" s="153" t="s">
        <v>137</v>
      </c>
      <c r="F168" s="153"/>
      <c r="G168" s="26" t="s">
        <v>37</v>
      </c>
      <c r="H168" s="27">
        <v>0.03</v>
      </c>
      <c r="I168" s="28">
        <v>18.739999999999998</v>
      </c>
      <c r="J168" s="28">
        <v>0.56000000000000005</v>
      </c>
    </row>
    <row r="169" spans="1:10" x14ac:dyDescent="0.25">
      <c r="A169" s="63" t="s">
        <v>136</v>
      </c>
      <c r="B169" s="25" t="s">
        <v>200</v>
      </c>
      <c r="C169" s="63" t="s">
        <v>20</v>
      </c>
      <c r="D169" s="63" t="s">
        <v>201</v>
      </c>
      <c r="E169" s="153" t="s">
        <v>137</v>
      </c>
      <c r="F169" s="153"/>
      <c r="G169" s="26" t="s">
        <v>202</v>
      </c>
      <c r="H169" s="27">
        <v>0.41</v>
      </c>
      <c r="I169" s="28">
        <v>50</v>
      </c>
      <c r="J169" s="28">
        <v>20.5</v>
      </c>
    </row>
    <row r="170" spans="1:10" x14ac:dyDescent="0.25">
      <c r="A170" s="63" t="s">
        <v>136</v>
      </c>
      <c r="B170" s="25" t="s">
        <v>205</v>
      </c>
      <c r="C170" s="63" t="s">
        <v>20</v>
      </c>
      <c r="D170" s="63" t="s">
        <v>206</v>
      </c>
      <c r="E170" s="153" t="s">
        <v>137</v>
      </c>
      <c r="F170" s="153"/>
      <c r="G170" s="26" t="s">
        <v>31</v>
      </c>
      <c r="H170" s="27">
        <v>0.1</v>
      </c>
      <c r="I170" s="28">
        <v>235</v>
      </c>
      <c r="J170" s="28">
        <v>23.5</v>
      </c>
    </row>
    <row r="171" spans="1:10" x14ac:dyDescent="0.25">
      <c r="A171" s="63" t="s">
        <v>136</v>
      </c>
      <c r="B171" s="25" t="s">
        <v>203</v>
      </c>
      <c r="C171" s="63" t="s">
        <v>20</v>
      </c>
      <c r="D171" s="63" t="s">
        <v>204</v>
      </c>
      <c r="E171" s="153" t="s">
        <v>137</v>
      </c>
      <c r="F171" s="153"/>
      <c r="G171" s="26" t="s">
        <v>31</v>
      </c>
      <c r="H171" s="27">
        <v>0.12</v>
      </c>
      <c r="I171" s="28">
        <v>88.82</v>
      </c>
      <c r="J171" s="28">
        <v>10.65</v>
      </c>
    </row>
    <row r="172" spans="1:10" x14ac:dyDescent="0.25">
      <c r="A172" s="63" t="s">
        <v>136</v>
      </c>
      <c r="B172" s="25" t="s">
        <v>207</v>
      </c>
      <c r="C172" s="63" t="s">
        <v>20</v>
      </c>
      <c r="D172" s="63" t="s">
        <v>208</v>
      </c>
      <c r="E172" s="153" t="s">
        <v>137</v>
      </c>
      <c r="F172" s="153"/>
      <c r="G172" s="26" t="s">
        <v>138</v>
      </c>
      <c r="H172" s="27">
        <v>0.04</v>
      </c>
      <c r="I172" s="28">
        <v>170</v>
      </c>
      <c r="J172" s="28">
        <v>6.8</v>
      </c>
    </row>
    <row r="173" spans="1:10" ht="25.5" x14ac:dyDescent="0.25">
      <c r="A173" s="64"/>
      <c r="B173" s="64"/>
      <c r="C173" s="64"/>
      <c r="D173" s="64"/>
      <c r="E173" s="64" t="s">
        <v>126</v>
      </c>
      <c r="F173" s="20">
        <v>14.567075436640655</v>
      </c>
      <c r="G173" s="64" t="s">
        <v>127</v>
      </c>
      <c r="H173" s="20">
        <v>12.87</v>
      </c>
      <c r="I173" s="64" t="s">
        <v>128</v>
      </c>
      <c r="J173" s="20">
        <v>27.44</v>
      </c>
    </row>
    <row r="174" spans="1:10" ht="26.25" thickBot="1" x14ac:dyDescent="0.3">
      <c r="A174" s="64"/>
      <c r="B174" s="64"/>
      <c r="C174" s="64"/>
      <c r="D174" s="64"/>
      <c r="E174" s="64" t="s">
        <v>129</v>
      </c>
      <c r="F174" s="20">
        <v>29.26</v>
      </c>
      <c r="G174" s="64"/>
      <c r="H174" s="154" t="s">
        <v>130</v>
      </c>
      <c r="I174" s="154"/>
      <c r="J174" s="20">
        <v>130.81</v>
      </c>
    </row>
    <row r="175" spans="1:10" ht="15.75" thickTop="1" x14ac:dyDescent="0.2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</row>
    <row r="176" spans="1:10" x14ac:dyDescent="0.25">
      <c r="A176" s="77" t="s">
        <v>34</v>
      </c>
      <c r="B176" s="76" t="s">
        <v>428</v>
      </c>
      <c r="C176" s="77" t="s">
        <v>429</v>
      </c>
      <c r="D176" s="77" t="s">
        <v>133</v>
      </c>
      <c r="E176" s="157" t="s">
        <v>430</v>
      </c>
      <c r="F176" s="157"/>
      <c r="G176" s="78" t="s">
        <v>431</v>
      </c>
      <c r="H176" s="76" t="s">
        <v>432</v>
      </c>
      <c r="I176" s="76" t="s">
        <v>433</v>
      </c>
      <c r="J176" s="76" t="s">
        <v>434</v>
      </c>
    </row>
    <row r="177" spans="1:10" ht="38.25" x14ac:dyDescent="0.25">
      <c r="A177" s="109" t="s">
        <v>132</v>
      </c>
      <c r="B177" s="110" t="s">
        <v>57</v>
      </c>
      <c r="C177" s="109" t="s">
        <v>24</v>
      </c>
      <c r="D177" s="109" t="s">
        <v>58</v>
      </c>
      <c r="E177" s="155" t="s">
        <v>442</v>
      </c>
      <c r="F177" s="155"/>
      <c r="G177" s="111" t="s">
        <v>21</v>
      </c>
      <c r="H177" s="112">
        <v>1</v>
      </c>
      <c r="I177" s="113">
        <v>55.76</v>
      </c>
      <c r="J177" s="113">
        <v>55.76</v>
      </c>
    </row>
    <row r="178" spans="1:10" ht="25.5" x14ac:dyDescent="0.25">
      <c r="A178" s="65" t="s">
        <v>119</v>
      </c>
      <c r="B178" s="21" t="s">
        <v>209</v>
      </c>
      <c r="C178" s="65" t="s">
        <v>24</v>
      </c>
      <c r="D178" s="65" t="s">
        <v>210</v>
      </c>
      <c r="E178" s="156" t="s">
        <v>150</v>
      </c>
      <c r="F178" s="156"/>
      <c r="G178" s="22" t="s">
        <v>123</v>
      </c>
      <c r="H178" s="23">
        <v>0.26</v>
      </c>
      <c r="I178" s="24">
        <v>26.48</v>
      </c>
      <c r="J178" s="24">
        <v>6.88</v>
      </c>
    </row>
    <row r="179" spans="1:10" ht="25.5" x14ac:dyDescent="0.25">
      <c r="A179" s="65" t="s">
        <v>119</v>
      </c>
      <c r="B179" s="21" t="s">
        <v>176</v>
      </c>
      <c r="C179" s="65" t="s">
        <v>24</v>
      </c>
      <c r="D179" s="65" t="s">
        <v>121</v>
      </c>
      <c r="E179" s="156" t="s">
        <v>150</v>
      </c>
      <c r="F179" s="156"/>
      <c r="G179" s="22" t="s">
        <v>123</v>
      </c>
      <c r="H179" s="23">
        <v>0.15</v>
      </c>
      <c r="I179" s="24">
        <v>21.14</v>
      </c>
      <c r="J179" s="24">
        <v>3.17</v>
      </c>
    </row>
    <row r="180" spans="1:10" ht="25.5" x14ac:dyDescent="0.25">
      <c r="A180" s="63" t="s">
        <v>136</v>
      </c>
      <c r="B180" s="25" t="s">
        <v>213</v>
      </c>
      <c r="C180" s="63" t="s">
        <v>24</v>
      </c>
      <c r="D180" s="63" t="s">
        <v>214</v>
      </c>
      <c r="E180" s="153" t="s">
        <v>137</v>
      </c>
      <c r="F180" s="153"/>
      <c r="G180" s="26" t="s">
        <v>21</v>
      </c>
      <c r="H180" s="27">
        <v>1.06</v>
      </c>
      <c r="I180" s="28">
        <v>38</v>
      </c>
      <c r="J180" s="28">
        <v>40.28</v>
      </c>
    </row>
    <row r="181" spans="1:10" x14ac:dyDescent="0.25">
      <c r="A181" s="63" t="s">
        <v>136</v>
      </c>
      <c r="B181" s="25" t="s">
        <v>211</v>
      </c>
      <c r="C181" s="63" t="s">
        <v>24</v>
      </c>
      <c r="D181" s="63" t="s">
        <v>212</v>
      </c>
      <c r="E181" s="153" t="s">
        <v>137</v>
      </c>
      <c r="F181" s="153"/>
      <c r="G181" s="26" t="s">
        <v>37</v>
      </c>
      <c r="H181" s="27">
        <v>6.14</v>
      </c>
      <c r="I181" s="28">
        <v>0.75</v>
      </c>
      <c r="J181" s="28">
        <v>4.5999999999999996</v>
      </c>
    </row>
    <row r="182" spans="1:10" x14ac:dyDescent="0.25">
      <c r="A182" s="63" t="s">
        <v>136</v>
      </c>
      <c r="B182" s="25" t="s">
        <v>215</v>
      </c>
      <c r="C182" s="63" t="s">
        <v>24</v>
      </c>
      <c r="D182" s="63" t="s">
        <v>216</v>
      </c>
      <c r="E182" s="153" t="s">
        <v>137</v>
      </c>
      <c r="F182" s="153"/>
      <c r="G182" s="26" t="s">
        <v>37</v>
      </c>
      <c r="H182" s="27">
        <v>0.19</v>
      </c>
      <c r="I182" s="28">
        <v>4.4000000000000004</v>
      </c>
      <c r="J182" s="28">
        <v>0.83</v>
      </c>
    </row>
    <row r="183" spans="1:10" ht="25.5" x14ac:dyDescent="0.25">
      <c r="A183" s="64"/>
      <c r="B183" s="64"/>
      <c r="C183" s="64"/>
      <c r="D183" s="64"/>
      <c r="E183" s="64" t="s">
        <v>126</v>
      </c>
      <c r="F183" s="20">
        <v>3.7320167754950364</v>
      </c>
      <c r="G183" s="64" t="s">
        <v>127</v>
      </c>
      <c r="H183" s="20">
        <v>3.3</v>
      </c>
      <c r="I183" s="64" t="s">
        <v>128</v>
      </c>
      <c r="J183" s="20">
        <v>7.03</v>
      </c>
    </row>
    <row r="184" spans="1:10" ht="26.25" thickBot="1" x14ac:dyDescent="0.3">
      <c r="A184" s="64"/>
      <c r="B184" s="64"/>
      <c r="C184" s="64"/>
      <c r="D184" s="64"/>
      <c r="E184" s="64" t="s">
        <v>129</v>
      </c>
      <c r="F184" s="20">
        <v>16.07</v>
      </c>
      <c r="G184" s="64"/>
      <c r="H184" s="154" t="s">
        <v>130</v>
      </c>
      <c r="I184" s="154"/>
      <c r="J184" s="20">
        <v>71.83</v>
      </c>
    </row>
    <row r="185" spans="1:10" ht="15.75" thickTop="1" x14ac:dyDescent="0.2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</row>
    <row r="186" spans="1:10" x14ac:dyDescent="0.25">
      <c r="A186" s="77" t="s">
        <v>383</v>
      </c>
      <c r="B186" s="76" t="s">
        <v>428</v>
      </c>
      <c r="C186" s="77" t="s">
        <v>429</v>
      </c>
      <c r="D186" s="77" t="s">
        <v>133</v>
      </c>
      <c r="E186" s="157" t="s">
        <v>430</v>
      </c>
      <c r="F186" s="157"/>
      <c r="G186" s="78" t="s">
        <v>431</v>
      </c>
      <c r="H186" s="76" t="s">
        <v>432</v>
      </c>
      <c r="I186" s="76" t="s">
        <v>433</v>
      </c>
      <c r="J186" s="76" t="s">
        <v>434</v>
      </c>
    </row>
    <row r="187" spans="1:10" ht="51" x14ac:dyDescent="0.25">
      <c r="A187" s="109" t="s">
        <v>132</v>
      </c>
      <c r="B187" s="110" t="s">
        <v>530</v>
      </c>
      <c r="C187" s="109" t="s">
        <v>24</v>
      </c>
      <c r="D187" s="109" t="s">
        <v>531</v>
      </c>
      <c r="E187" s="155" t="s">
        <v>447</v>
      </c>
      <c r="F187" s="155"/>
      <c r="G187" s="111" t="s">
        <v>21</v>
      </c>
      <c r="H187" s="112">
        <v>1</v>
      </c>
      <c r="I187" s="113">
        <v>82.9</v>
      </c>
      <c r="J187" s="113">
        <v>82.9</v>
      </c>
    </row>
    <row r="188" spans="1:10" ht="25.5" x14ac:dyDescent="0.25">
      <c r="A188" s="65" t="s">
        <v>119</v>
      </c>
      <c r="B188" s="21" t="s">
        <v>209</v>
      </c>
      <c r="C188" s="65" t="s">
        <v>24</v>
      </c>
      <c r="D188" s="65" t="s">
        <v>210</v>
      </c>
      <c r="E188" s="156" t="s">
        <v>150</v>
      </c>
      <c r="F188" s="156"/>
      <c r="G188" s="22" t="s">
        <v>123</v>
      </c>
      <c r="H188" s="23">
        <v>0.97</v>
      </c>
      <c r="I188" s="24">
        <v>26.48</v>
      </c>
      <c r="J188" s="24">
        <v>25.68</v>
      </c>
    </row>
    <row r="189" spans="1:10" ht="25.5" x14ac:dyDescent="0.25">
      <c r="A189" s="65" t="s">
        <v>119</v>
      </c>
      <c r="B189" s="21" t="s">
        <v>176</v>
      </c>
      <c r="C189" s="65" t="s">
        <v>24</v>
      </c>
      <c r="D189" s="65" t="s">
        <v>121</v>
      </c>
      <c r="E189" s="156" t="s">
        <v>150</v>
      </c>
      <c r="F189" s="156"/>
      <c r="G189" s="22" t="s">
        <v>123</v>
      </c>
      <c r="H189" s="23">
        <v>0.48</v>
      </c>
      <c r="I189" s="24">
        <v>21.14</v>
      </c>
      <c r="J189" s="24">
        <v>10.14</v>
      </c>
    </row>
    <row r="190" spans="1:10" ht="25.5" x14ac:dyDescent="0.25">
      <c r="A190" s="63" t="s">
        <v>136</v>
      </c>
      <c r="B190" s="25" t="s">
        <v>217</v>
      </c>
      <c r="C190" s="63" t="s">
        <v>24</v>
      </c>
      <c r="D190" s="63" t="s">
        <v>218</v>
      </c>
      <c r="E190" s="153" t="s">
        <v>137</v>
      </c>
      <c r="F190" s="153"/>
      <c r="G190" s="26" t="s">
        <v>21</v>
      </c>
      <c r="H190" s="27">
        <v>1.0900000000000001</v>
      </c>
      <c r="I190" s="28">
        <v>38.1</v>
      </c>
      <c r="J190" s="28">
        <v>41.52</v>
      </c>
    </row>
    <row r="191" spans="1:10" x14ac:dyDescent="0.25">
      <c r="A191" s="63" t="s">
        <v>136</v>
      </c>
      <c r="B191" s="25" t="s">
        <v>211</v>
      </c>
      <c r="C191" s="63" t="s">
        <v>24</v>
      </c>
      <c r="D191" s="63" t="s">
        <v>212</v>
      </c>
      <c r="E191" s="153" t="s">
        <v>137</v>
      </c>
      <c r="F191" s="153"/>
      <c r="G191" s="26" t="s">
        <v>37</v>
      </c>
      <c r="H191" s="27">
        <v>6.14</v>
      </c>
      <c r="I191" s="28">
        <v>0.75</v>
      </c>
      <c r="J191" s="28">
        <v>4.5999999999999996</v>
      </c>
    </row>
    <row r="192" spans="1:10" x14ac:dyDescent="0.25">
      <c r="A192" s="63" t="s">
        <v>136</v>
      </c>
      <c r="B192" s="25" t="s">
        <v>215</v>
      </c>
      <c r="C192" s="63" t="s">
        <v>24</v>
      </c>
      <c r="D192" s="63" t="s">
        <v>216</v>
      </c>
      <c r="E192" s="153" t="s">
        <v>137</v>
      </c>
      <c r="F192" s="153"/>
      <c r="G192" s="26" t="s">
        <v>37</v>
      </c>
      <c r="H192" s="27">
        <v>0.22</v>
      </c>
      <c r="I192" s="28">
        <v>4.4000000000000004</v>
      </c>
      <c r="J192" s="28">
        <v>0.96</v>
      </c>
    </row>
    <row r="193" spans="1:10" ht="25.5" x14ac:dyDescent="0.25">
      <c r="A193" s="64"/>
      <c r="B193" s="64"/>
      <c r="C193" s="64"/>
      <c r="D193" s="64"/>
      <c r="E193" s="64" t="s">
        <v>126</v>
      </c>
      <c r="F193" s="20">
        <v>13.356691617561182</v>
      </c>
      <c r="G193" s="64" t="s">
        <v>127</v>
      </c>
      <c r="H193" s="20">
        <v>11.8</v>
      </c>
      <c r="I193" s="64" t="s">
        <v>128</v>
      </c>
      <c r="J193" s="20">
        <v>25.16</v>
      </c>
    </row>
    <row r="194" spans="1:10" ht="26.25" thickBot="1" x14ac:dyDescent="0.3">
      <c r="A194" s="64"/>
      <c r="B194" s="64"/>
      <c r="C194" s="64"/>
      <c r="D194" s="64"/>
      <c r="E194" s="64" t="s">
        <v>129</v>
      </c>
      <c r="F194" s="20">
        <v>23.89</v>
      </c>
      <c r="G194" s="64"/>
      <c r="H194" s="154" t="s">
        <v>130</v>
      </c>
      <c r="I194" s="154"/>
      <c r="J194" s="20">
        <v>106.79</v>
      </c>
    </row>
    <row r="195" spans="1:10" ht="15.75" thickTop="1" x14ac:dyDescent="0.2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</row>
    <row r="196" spans="1:10" x14ac:dyDescent="0.25">
      <c r="A196" s="77" t="s">
        <v>384</v>
      </c>
      <c r="B196" s="76" t="s">
        <v>428</v>
      </c>
      <c r="C196" s="77" t="s">
        <v>429</v>
      </c>
      <c r="D196" s="77" t="s">
        <v>133</v>
      </c>
      <c r="E196" s="157" t="s">
        <v>430</v>
      </c>
      <c r="F196" s="157"/>
      <c r="G196" s="78" t="s">
        <v>431</v>
      </c>
      <c r="H196" s="76" t="s">
        <v>432</v>
      </c>
      <c r="I196" s="76" t="s">
        <v>433</v>
      </c>
      <c r="J196" s="76" t="s">
        <v>434</v>
      </c>
    </row>
    <row r="197" spans="1:10" x14ac:dyDescent="0.25">
      <c r="A197" s="109" t="s">
        <v>132</v>
      </c>
      <c r="B197" s="110" t="s">
        <v>83</v>
      </c>
      <c r="C197" s="109" t="s">
        <v>20</v>
      </c>
      <c r="D197" s="109" t="s">
        <v>84</v>
      </c>
      <c r="E197" s="155" t="s">
        <v>122</v>
      </c>
      <c r="F197" s="155"/>
      <c r="G197" s="111" t="s">
        <v>21</v>
      </c>
      <c r="H197" s="112">
        <v>1</v>
      </c>
      <c r="I197" s="113">
        <v>128.31</v>
      </c>
      <c r="J197" s="113">
        <v>128.31</v>
      </c>
    </row>
    <row r="198" spans="1:10" ht="25.5" x14ac:dyDescent="0.25">
      <c r="A198" s="65" t="s">
        <v>119</v>
      </c>
      <c r="B198" s="21" t="s">
        <v>29</v>
      </c>
      <c r="C198" s="65" t="s">
        <v>20</v>
      </c>
      <c r="D198" s="65" t="s">
        <v>30</v>
      </c>
      <c r="E198" s="156" t="s">
        <v>122</v>
      </c>
      <c r="F198" s="156"/>
      <c r="G198" s="22" t="s">
        <v>31</v>
      </c>
      <c r="H198" s="23">
        <v>0.02</v>
      </c>
      <c r="I198" s="24">
        <v>72.64</v>
      </c>
      <c r="J198" s="24">
        <v>1.45</v>
      </c>
    </row>
    <row r="199" spans="1:10" ht="25.5" x14ac:dyDescent="0.25">
      <c r="A199" s="65" t="s">
        <v>119</v>
      </c>
      <c r="B199" s="21" t="s">
        <v>279</v>
      </c>
      <c r="C199" s="65" t="s">
        <v>20</v>
      </c>
      <c r="D199" s="65" t="s">
        <v>280</v>
      </c>
      <c r="E199" s="156" t="s">
        <v>122</v>
      </c>
      <c r="F199" s="156"/>
      <c r="G199" s="22" t="s">
        <v>31</v>
      </c>
      <c r="H199" s="23">
        <v>0.02</v>
      </c>
      <c r="I199" s="24">
        <v>739.45</v>
      </c>
      <c r="J199" s="24">
        <v>14.78</v>
      </c>
    </row>
    <row r="200" spans="1:10" ht="25.5" x14ac:dyDescent="0.25">
      <c r="A200" s="65" t="s">
        <v>119</v>
      </c>
      <c r="B200" s="21" t="s">
        <v>54</v>
      </c>
      <c r="C200" s="65" t="s">
        <v>20</v>
      </c>
      <c r="D200" s="65" t="s">
        <v>55</v>
      </c>
      <c r="E200" s="156" t="s">
        <v>122</v>
      </c>
      <c r="F200" s="156"/>
      <c r="G200" s="22" t="s">
        <v>21</v>
      </c>
      <c r="H200" s="23">
        <v>1</v>
      </c>
      <c r="I200" s="24">
        <v>101.55</v>
      </c>
      <c r="J200" s="24">
        <v>101.55</v>
      </c>
    </row>
    <row r="201" spans="1:10" ht="25.5" x14ac:dyDescent="0.25">
      <c r="A201" s="65" t="s">
        <v>119</v>
      </c>
      <c r="B201" s="21" t="s">
        <v>283</v>
      </c>
      <c r="C201" s="65" t="s">
        <v>20</v>
      </c>
      <c r="D201" s="65" t="s">
        <v>814</v>
      </c>
      <c r="E201" s="156" t="s">
        <v>122</v>
      </c>
      <c r="F201" s="156"/>
      <c r="G201" s="22" t="s">
        <v>31</v>
      </c>
      <c r="H201" s="23">
        <v>7.0000000000000001E-3</v>
      </c>
      <c r="I201" s="24">
        <v>1505.07</v>
      </c>
      <c r="J201" s="24">
        <v>10.53</v>
      </c>
    </row>
    <row r="202" spans="1:10" ht="25.5" x14ac:dyDescent="0.25">
      <c r="A202" s="64"/>
      <c r="B202" s="64"/>
      <c r="C202" s="64"/>
      <c r="D202" s="64"/>
      <c r="E202" s="64" t="s">
        <v>126</v>
      </c>
      <c r="F202" s="20">
        <v>18.734405690927431</v>
      </c>
      <c r="G202" s="64" t="s">
        <v>127</v>
      </c>
      <c r="H202" s="20">
        <v>16.559999999999999</v>
      </c>
      <c r="I202" s="64" t="s">
        <v>128</v>
      </c>
      <c r="J202" s="20">
        <v>35.29</v>
      </c>
    </row>
    <row r="203" spans="1:10" ht="26.25" thickBot="1" x14ac:dyDescent="0.3">
      <c r="A203" s="64"/>
      <c r="B203" s="64"/>
      <c r="C203" s="64"/>
      <c r="D203" s="64"/>
      <c r="E203" s="64" t="s">
        <v>129</v>
      </c>
      <c r="F203" s="20">
        <v>36.97</v>
      </c>
      <c r="G203" s="64"/>
      <c r="H203" s="154" t="s">
        <v>130</v>
      </c>
      <c r="I203" s="154"/>
      <c r="J203" s="20">
        <v>165.28</v>
      </c>
    </row>
    <row r="204" spans="1:10" ht="15.75" thickTop="1" x14ac:dyDescent="0.2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</row>
    <row r="205" spans="1:10" x14ac:dyDescent="0.25">
      <c r="A205" s="77" t="s">
        <v>385</v>
      </c>
      <c r="B205" s="76" t="s">
        <v>428</v>
      </c>
      <c r="C205" s="77" t="s">
        <v>429</v>
      </c>
      <c r="D205" s="77" t="s">
        <v>133</v>
      </c>
      <c r="E205" s="157" t="s">
        <v>430</v>
      </c>
      <c r="F205" s="157"/>
      <c r="G205" s="78" t="s">
        <v>431</v>
      </c>
      <c r="H205" s="76" t="s">
        <v>432</v>
      </c>
      <c r="I205" s="76" t="s">
        <v>433</v>
      </c>
      <c r="J205" s="76" t="s">
        <v>434</v>
      </c>
    </row>
    <row r="206" spans="1:10" x14ac:dyDescent="0.25">
      <c r="A206" s="109" t="s">
        <v>132</v>
      </c>
      <c r="B206" s="110" t="s">
        <v>532</v>
      </c>
      <c r="C206" s="109" t="s">
        <v>20</v>
      </c>
      <c r="D206" s="109" t="s">
        <v>533</v>
      </c>
      <c r="E206" s="155" t="s">
        <v>122</v>
      </c>
      <c r="F206" s="155"/>
      <c r="G206" s="111" t="s">
        <v>21</v>
      </c>
      <c r="H206" s="112">
        <v>1</v>
      </c>
      <c r="I206" s="113">
        <v>125.72</v>
      </c>
      <c r="J206" s="113">
        <v>125.72</v>
      </c>
    </row>
    <row r="207" spans="1:10" ht="25.5" x14ac:dyDescent="0.25">
      <c r="A207" s="65" t="s">
        <v>119</v>
      </c>
      <c r="B207" s="21" t="s">
        <v>250</v>
      </c>
      <c r="C207" s="65" t="s">
        <v>20</v>
      </c>
      <c r="D207" s="65" t="s">
        <v>251</v>
      </c>
      <c r="E207" s="156" t="s">
        <v>122</v>
      </c>
      <c r="F207" s="156"/>
      <c r="G207" s="22" t="s">
        <v>123</v>
      </c>
      <c r="H207" s="23">
        <v>1.2</v>
      </c>
      <c r="I207" s="24">
        <v>18.21</v>
      </c>
      <c r="J207" s="24">
        <v>21.85</v>
      </c>
    </row>
    <row r="208" spans="1:10" ht="25.5" x14ac:dyDescent="0.25">
      <c r="A208" s="65" t="s">
        <v>119</v>
      </c>
      <c r="B208" s="21" t="s">
        <v>199</v>
      </c>
      <c r="C208" s="65" t="s">
        <v>20</v>
      </c>
      <c r="D208" s="65" t="s">
        <v>175</v>
      </c>
      <c r="E208" s="156" t="s">
        <v>122</v>
      </c>
      <c r="F208" s="156"/>
      <c r="G208" s="22" t="s">
        <v>123</v>
      </c>
      <c r="H208" s="23">
        <v>0.6</v>
      </c>
      <c r="I208" s="24">
        <v>22.81</v>
      </c>
      <c r="J208" s="24">
        <v>13.68</v>
      </c>
    </row>
    <row r="209" spans="1:10" ht="25.5" x14ac:dyDescent="0.25">
      <c r="A209" s="65" t="s">
        <v>119</v>
      </c>
      <c r="B209" s="21" t="s">
        <v>815</v>
      </c>
      <c r="C209" s="65" t="s">
        <v>20</v>
      </c>
      <c r="D209" s="65" t="s">
        <v>816</v>
      </c>
      <c r="E209" s="156" t="s">
        <v>122</v>
      </c>
      <c r="F209" s="156"/>
      <c r="G209" s="22" t="s">
        <v>21</v>
      </c>
      <c r="H209" s="23">
        <v>1</v>
      </c>
      <c r="I209" s="24">
        <v>30.3</v>
      </c>
      <c r="J209" s="24">
        <v>30.3</v>
      </c>
    </row>
    <row r="210" spans="1:10" x14ac:dyDescent="0.25">
      <c r="A210" s="63" t="s">
        <v>136</v>
      </c>
      <c r="B210" s="25" t="s">
        <v>203</v>
      </c>
      <c r="C210" s="63" t="s">
        <v>20</v>
      </c>
      <c r="D210" s="63" t="s">
        <v>204</v>
      </c>
      <c r="E210" s="153" t="s">
        <v>137</v>
      </c>
      <c r="F210" s="153"/>
      <c r="G210" s="26" t="s">
        <v>31</v>
      </c>
      <c r="H210" s="27">
        <v>7.0000000000000007E-2</v>
      </c>
      <c r="I210" s="28">
        <v>88.82</v>
      </c>
      <c r="J210" s="28">
        <v>6.21</v>
      </c>
    </row>
    <row r="211" spans="1:10" x14ac:dyDescent="0.25">
      <c r="A211" s="63" t="s">
        <v>136</v>
      </c>
      <c r="B211" s="25" t="s">
        <v>200</v>
      </c>
      <c r="C211" s="63" t="s">
        <v>20</v>
      </c>
      <c r="D211" s="63" t="s">
        <v>201</v>
      </c>
      <c r="E211" s="153" t="s">
        <v>137</v>
      </c>
      <c r="F211" s="153"/>
      <c r="G211" s="26" t="s">
        <v>202</v>
      </c>
      <c r="H211" s="27">
        <v>0.7</v>
      </c>
      <c r="I211" s="28">
        <v>50</v>
      </c>
      <c r="J211" s="28">
        <v>35</v>
      </c>
    </row>
    <row r="212" spans="1:10" x14ac:dyDescent="0.25">
      <c r="A212" s="63" t="s">
        <v>136</v>
      </c>
      <c r="B212" s="25" t="s">
        <v>817</v>
      </c>
      <c r="C212" s="63" t="s">
        <v>20</v>
      </c>
      <c r="D212" s="63" t="s">
        <v>818</v>
      </c>
      <c r="E212" s="153" t="s">
        <v>198</v>
      </c>
      <c r="F212" s="153"/>
      <c r="G212" s="26" t="s">
        <v>123</v>
      </c>
      <c r="H212" s="27">
        <v>0.13</v>
      </c>
      <c r="I212" s="28">
        <v>3</v>
      </c>
      <c r="J212" s="28">
        <v>0.39</v>
      </c>
    </row>
    <row r="213" spans="1:10" x14ac:dyDescent="0.25">
      <c r="A213" s="63" t="s">
        <v>136</v>
      </c>
      <c r="B213" s="25" t="s">
        <v>819</v>
      </c>
      <c r="C213" s="63" t="s">
        <v>20</v>
      </c>
      <c r="D213" s="63" t="s">
        <v>820</v>
      </c>
      <c r="E213" s="153" t="s">
        <v>137</v>
      </c>
      <c r="F213" s="153"/>
      <c r="G213" s="26" t="s">
        <v>37</v>
      </c>
      <c r="H213" s="27">
        <v>14</v>
      </c>
      <c r="I213" s="28">
        <v>0.75</v>
      </c>
      <c r="J213" s="28">
        <v>10.5</v>
      </c>
    </row>
    <row r="214" spans="1:10" s="29" customFormat="1" x14ac:dyDescent="0.25">
      <c r="A214" s="63" t="s">
        <v>136</v>
      </c>
      <c r="B214" s="25" t="s">
        <v>821</v>
      </c>
      <c r="C214" s="63" t="s">
        <v>20</v>
      </c>
      <c r="D214" s="63" t="s">
        <v>822</v>
      </c>
      <c r="E214" s="153" t="s">
        <v>137</v>
      </c>
      <c r="F214" s="153"/>
      <c r="G214" s="26" t="s">
        <v>25</v>
      </c>
      <c r="H214" s="27">
        <v>2.0499999999999998</v>
      </c>
      <c r="I214" s="28">
        <v>3.8</v>
      </c>
      <c r="J214" s="28">
        <v>7.79</v>
      </c>
    </row>
    <row r="215" spans="1:10" ht="25.5" x14ac:dyDescent="0.25">
      <c r="A215" s="64"/>
      <c r="B215" s="64"/>
      <c r="C215" s="64"/>
      <c r="D215" s="64"/>
      <c r="E215" s="64" t="s">
        <v>126</v>
      </c>
      <c r="F215" s="20">
        <v>17.237352019960714</v>
      </c>
      <c r="G215" s="64" t="s">
        <v>127</v>
      </c>
      <c r="H215" s="20">
        <v>15.23</v>
      </c>
      <c r="I215" s="64" t="s">
        <v>128</v>
      </c>
      <c r="J215" s="20">
        <v>32.47</v>
      </c>
    </row>
    <row r="216" spans="1:10" ht="26.25" thickBot="1" x14ac:dyDescent="0.3">
      <c r="A216" s="64"/>
      <c r="B216" s="64"/>
      <c r="C216" s="64"/>
      <c r="D216" s="64"/>
      <c r="E216" s="64" t="s">
        <v>129</v>
      </c>
      <c r="F216" s="20">
        <v>36.229999999999997</v>
      </c>
      <c r="G216" s="64"/>
      <c r="H216" s="154" t="s">
        <v>130</v>
      </c>
      <c r="I216" s="154"/>
      <c r="J216" s="20">
        <v>161.94999999999999</v>
      </c>
    </row>
    <row r="217" spans="1:10" ht="15.75" thickTop="1" x14ac:dyDescent="0.2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</row>
    <row r="218" spans="1:10" x14ac:dyDescent="0.25">
      <c r="A218" s="77" t="s">
        <v>386</v>
      </c>
      <c r="B218" s="76" t="s">
        <v>428</v>
      </c>
      <c r="C218" s="77" t="s">
        <v>429</v>
      </c>
      <c r="D218" s="77" t="s">
        <v>133</v>
      </c>
      <c r="E218" s="157" t="s">
        <v>430</v>
      </c>
      <c r="F218" s="157"/>
      <c r="G218" s="78" t="s">
        <v>431</v>
      </c>
      <c r="H218" s="76" t="s">
        <v>432</v>
      </c>
      <c r="I218" s="76" t="s">
        <v>433</v>
      </c>
      <c r="J218" s="76" t="s">
        <v>434</v>
      </c>
    </row>
    <row r="219" spans="1:10" x14ac:dyDescent="0.25">
      <c r="A219" s="109" t="s">
        <v>132</v>
      </c>
      <c r="B219" s="110" t="s">
        <v>534</v>
      </c>
      <c r="C219" s="109" t="s">
        <v>20</v>
      </c>
      <c r="D219" s="109" t="s">
        <v>535</v>
      </c>
      <c r="E219" s="155" t="s">
        <v>122</v>
      </c>
      <c r="F219" s="155"/>
      <c r="G219" s="111" t="s">
        <v>25</v>
      </c>
      <c r="H219" s="112">
        <v>1</v>
      </c>
      <c r="I219" s="113">
        <v>18.940000000000001</v>
      </c>
      <c r="J219" s="113">
        <v>18.940000000000001</v>
      </c>
    </row>
    <row r="220" spans="1:10" ht="25.5" x14ac:dyDescent="0.25">
      <c r="A220" s="65" t="s">
        <v>119</v>
      </c>
      <c r="B220" s="21" t="s">
        <v>199</v>
      </c>
      <c r="C220" s="65" t="s">
        <v>20</v>
      </c>
      <c r="D220" s="65" t="s">
        <v>175</v>
      </c>
      <c r="E220" s="156" t="s">
        <v>122</v>
      </c>
      <c r="F220" s="156"/>
      <c r="G220" s="22" t="s">
        <v>123</v>
      </c>
      <c r="H220" s="23">
        <v>0.15</v>
      </c>
      <c r="I220" s="24">
        <v>22.81</v>
      </c>
      <c r="J220" s="24">
        <v>3.42</v>
      </c>
    </row>
    <row r="221" spans="1:10" ht="25.5" x14ac:dyDescent="0.25">
      <c r="A221" s="65" t="s">
        <v>119</v>
      </c>
      <c r="B221" s="21" t="s">
        <v>120</v>
      </c>
      <c r="C221" s="65" t="s">
        <v>20</v>
      </c>
      <c r="D221" s="65" t="s">
        <v>121</v>
      </c>
      <c r="E221" s="156" t="s">
        <v>122</v>
      </c>
      <c r="F221" s="156"/>
      <c r="G221" s="22" t="s">
        <v>123</v>
      </c>
      <c r="H221" s="23">
        <v>0.15</v>
      </c>
      <c r="I221" s="24">
        <v>18.16</v>
      </c>
      <c r="J221" s="24">
        <v>2.72</v>
      </c>
    </row>
    <row r="222" spans="1:10" x14ac:dyDescent="0.25">
      <c r="A222" s="63" t="s">
        <v>136</v>
      </c>
      <c r="B222" s="25" t="s">
        <v>443</v>
      </c>
      <c r="C222" s="63" t="s">
        <v>20</v>
      </c>
      <c r="D222" s="63" t="s">
        <v>444</v>
      </c>
      <c r="E222" s="153" t="s">
        <v>137</v>
      </c>
      <c r="F222" s="153"/>
      <c r="G222" s="26" t="s">
        <v>37</v>
      </c>
      <c r="H222" s="27">
        <v>0.5</v>
      </c>
      <c r="I222" s="28">
        <v>0.88</v>
      </c>
      <c r="J222" s="28">
        <v>0.44</v>
      </c>
    </row>
    <row r="223" spans="1:10" x14ac:dyDescent="0.25">
      <c r="A223" s="63" t="s">
        <v>136</v>
      </c>
      <c r="B223" s="25" t="s">
        <v>445</v>
      </c>
      <c r="C223" s="63" t="s">
        <v>20</v>
      </c>
      <c r="D223" s="63" t="s">
        <v>446</v>
      </c>
      <c r="E223" s="153" t="s">
        <v>137</v>
      </c>
      <c r="F223" s="153"/>
      <c r="G223" s="26" t="s">
        <v>37</v>
      </c>
      <c r="H223" s="27">
        <v>0.1</v>
      </c>
      <c r="I223" s="28">
        <v>5.26</v>
      </c>
      <c r="J223" s="28">
        <v>0.52</v>
      </c>
    </row>
    <row r="224" spans="1:10" x14ac:dyDescent="0.25">
      <c r="A224" s="63" t="s">
        <v>136</v>
      </c>
      <c r="B224" s="25" t="s">
        <v>823</v>
      </c>
      <c r="C224" s="63" t="s">
        <v>20</v>
      </c>
      <c r="D224" s="63" t="s">
        <v>535</v>
      </c>
      <c r="E224" s="153" t="s">
        <v>137</v>
      </c>
      <c r="F224" s="153"/>
      <c r="G224" s="26" t="s">
        <v>25</v>
      </c>
      <c r="H224" s="27">
        <v>1.05</v>
      </c>
      <c r="I224" s="28">
        <v>11.28</v>
      </c>
      <c r="J224" s="28">
        <v>11.84</v>
      </c>
    </row>
    <row r="225" spans="1:10" ht="25.5" x14ac:dyDescent="0.25">
      <c r="A225" s="64"/>
      <c r="B225" s="64"/>
      <c r="C225" s="64"/>
      <c r="D225" s="64"/>
      <c r="E225" s="64" t="s">
        <v>126</v>
      </c>
      <c r="F225" s="20">
        <v>2.2402718054891966</v>
      </c>
      <c r="G225" s="64" t="s">
        <v>127</v>
      </c>
      <c r="H225" s="20">
        <v>1.98</v>
      </c>
      <c r="I225" s="64" t="s">
        <v>128</v>
      </c>
      <c r="J225" s="20">
        <v>4.22</v>
      </c>
    </row>
    <row r="226" spans="1:10" ht="26.25" thickBot="1" x14ac:dyDescent="0.3">
      <c r="A226" s="64"/>
      <c r="B226" s="64"/>
      <c r="C226" s="64"/>
      <c r="D226" s="64"/>
      <c r="E226" s="64" t="s">
        <v>129</v>
      </c>
      <c r="F226" s="20">
        <v>5.45</v>
      </c>
      <c r="G226" s="64"/>
      <c r="H226" s="154" t="s">
        <v>130</v>
      </c>
      <c r="I226" s="154"/>
      <c r="J226" s="20">
        <v>24.39</v>
      </c>
    </row>
    <row r="227" spans="1:10" ht="15.75" thickTop="1" x14ac:dyDescent="0.2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</row>
    <row r="228" spans="1:10" x14ac:dyDescent="0.25">
      <c r="A228" s="77" t="s">
        <v>536</v>
      </c>
      <c r="B228" s="76" t="s">
        <v>428</v>
      </c>
      <c r="C228" s="77" t="s">
        <v>429</v>
      </c>
      <c r="D228" s="77" t="s">
        <v>133</v>
      </c>
      <c r="E228" s="157" t="s">
        <v>430</v>
      </c>
      <c r="F228" s="157"/>
      <c r="G228" s="78" t="s">
        <v>431</v>
      </c>
      <c r="H228" s="76" t="s">
        <v>432</v>
      </c>
      <c r="I228" s="76" t="s">
        <v>433</v>
      </c>
      <c r="J228" s="76" t="s">
        <v>434</v>
      </c>
    </row>
    <row r="229" spans="1:10" x14ac:dyDescent="0.25">
      <c r="A229" s="109" t="s">
        <v>132</v>
      </c>
      <c r="B229" s="110" t="s">
        <v>537</v>
      </c>
      <c r="C229" s="109" t="s">
        <v>20</v>
      </c>
      <c r="D229" s="109" t="s">
        <v>538</v>
      </c>
      <c r="E229" s="155" t="s">
        <v>122</v>
      </c>
      <c r="F229" s="155"/>
      <c r="G229" s="111" t="s">
        <v>21</v>
      </c>
      <c r="H229" s="112">
        <v>1</v>
      </c>
      <c r="I229" s="113">
        <v>647.02</v>
      </c>
      <c r="J229" s="113">
        <v>647.02</v>
      </c>
    </row>
    <row r="230" spans="1:10" ht="25.5" x14ac:dyDescent="0.25">
      <c r="A230" s="65" t="s">
        <v>119</v>
      </c>
      <c r="B230" s="21" t="s">
        <v>199</v>
      </c>
      <c r="C230" s="65" t="s">
        <v>20</v>
      </c>
      <c r="D230" s="65" t="s">
        <v>175</v>
      </c>
      <c r="E230" s="156" t="s">
        <v>122</v>
      </c>
      <c r="F230" s="156"/>
      <c r="G230" s="22" t="s">
        <v>123</v>
      </c>
      <c r="H230" s="23">
        <v>0.8</v>
      </c>
      <c r="I230" s="24">
        <v>22.81</v>
      </c>
      <c r="J230" s="24">
        <v>18.239999999999998</v>
      </c>
    </row>
    <row r="231" spans="1:10" ht="25.5" x14ac:dyDescent="0.25">
      <c r="A231" s="65" t="s">
        <v>119</v>
      </c>
      <c r="B231" s="21" t="s">
        <v>120</v>
      </c>
      <c r="C231" s="65" t="s">
        <v>20</v>
      </c>
      <c r="D231" s="65" t="s">
        <v>121</v>
      </c>
      <c r="E231" s="156" t="s">
        <v>122</v>
      </c>
      <c r="F231" s="156"/>
      <c r="G231" s="22" t="s">
        <v>123</v>
      </c>
      <c r="H231" s="23">
        <v>1.5</v>
      </c>
      <c r="I231" s="24">
        <v>18.16</v>
      </c>
      <c r="J231" s="24">
        <v>27.24</v>
      </c>
    </row>
    <row r="232" spans="1:10" x14ac:dyDescent="0.25">
      <c r="A232" s="63" t="s">
        <v>136</v>
      </c>
      <c r="B232" s="25" t="s">
        <v>824</v>
      </c>
      <c r="C232" s="63" t="s">
        <v>20</v>
      </c>
      <c r="D232" s="63" t="s">
        <v>825</v>
      </c>
      <c r="E232" s="153" t="s">
        <v>137</v>
      </c>
      <c r="F232" s="153"/>
      <c r="G232" s="26" t="s">
        <v>21</v>
      </c>
      <c r="H232" s="27">
        <v>1</v>
      </c>
      <c r="I232" s="28">
        <v>598.75</v>
      </c>
      <c r="J232" s="28">
        <v>598.75</v>
      </c>
    </row>
    <row r="233" spans="1:10" x14ac:dyDescent="0.25">
      <c r="A233" s="63" t="s">
        <v>136</v>
      </c>
      <c r="B233" s="25" t="s">
        <v>219</v>
      </c>
      <c r="C233" s="63" t="s">
        <v>20</v>
      </c>
      <c r="D233" s="63" t="s">
        <v>220</v>
      </c>
      <c r="E233" s="153" t="s">
        <v>137</v>
      </c>
      <c r="F233" s="153"/>
      <c r="G233" s="26" t="s">
        <v>37</v>
      </c>
      <c r="H233" s="27">
        <v>1</v>
      </c>
      <c r="I233" s="28">
        <v>2.79</v>
      </c>
      <c r="J233" s="28">
        <v>2.79</v>
      </c>
    </row>
    <row r="234" spans="1:10" ht="25.5" x14ac:dyDescent="0.25">
      <c r="A234" s="64"/>
      <c r="B234" s="64"/>
      <c r="C234" s="64"/>
      <c r="D234" s="64"/>
      <c r="E234" s="64" t="s">
        <v>126</v>
      </c>
      <c r="F234" s="20">
        <v>16.377342464298987</v>
      </c>
      <c r="G234" s="64" t="s">
        <v>127</v>
      </c>
      <c r="H234" s="20">
        <v>14.47</v>
      </c>
      <c r="I234" s="64" t="s">
        <v>128</v>
      </c>
      <c r="J234" s="20">
        <v>30.85</v>
      </c>
    </row>
    <row r="235" spans="1:10" ht="26.25" thickBot="1" x14ac:dyDescent="0.3">
      <c r="A235" s="64"/>
      <c r="B235" s="64"/>
      <c r="C235" s="64"/>
      <c r="D235" s="64"/>
      <c r="E235" s="64" t="s">
        <v>129</v>
      </c>
      <c r="F235" s="20">
        <v>186.47</v>
      </c>
      <c r="G235" s="64"/>
      <c r="H235" s="154" t="s">
        <v>130</v>
      </c>
      <c r="I235" s="154"/>
      <c r="J235" s="20">
        <v>833.49</v>
      </c>
    </row>
    <row r="236" spans="1:10" ht="15.75" thickTop="1" x14ac:dyDescent="0.2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</row>
    <row r="237" spans="1:10" x14ac:dyDescent="0.25">
      <c r="A237" s="106" t="s">
        <v>39</v>
      </c>
      <c r="B237" s="106"/>
      <c r="C237" s="106"/>
      <c r="D237" s="106" t="s">
        <v>539</v>
      </c>
      <c r="E237" s="106"/>
      <c r="F237" s="158"/>
      <c r="G237" s="158"/>
      <c r="H237" s="107"/>
      <c r="I237" s="106"/>
      <c r="J237" s="108">
        <v>484340.02</v>
      </c>
    </row>
    <row r="238" spans="1:10" x14ac:dyDescent="0.25">
      <c r="A238" s="77" t="s">
        <v>40</v>
      </c>
      <c r="B238" s="76" t="s">
        <v>428</v>
      </c>
      <c r="C238" s="77" t="s">
        <v>429</v>
      </c>
      <c r="D238" s="77" t="s">
        <v>133</v>
      </c>
      <c r="E238" s="157" t="s">
        <v>430</v>
      </c>
      <c r="F238" s="157"/>
      <c r="G238" s="78" t="s">
        <v>431</v>
      </c>
      <c r="H238" s="76" t="s">
        <v>432</v>
      </c>
      <c r="I238" s="76" t="s">
        <v>433</v>
      </c>
      <c r="J238" s="76" t="s">
        <v>434</v>
      </c>
    </row>
    <row r="239" spans="1:10" x14ac:dyDescent="0.25">
      <c r="A239" s="109" t="s">
        <v>132</v>
      </c>
      <c r="B239" s="110" t="s">
        <v>540</v>
      </c>
      <c r="C239" s="109" t="s">
        <v>20</v>
      </c>
      <c r="D239" s="109" t="s">
        <v>541</v>
      </c>
      <c r="E239" s="155" t="s">
        <v>122</v>
      </c>
      <c r="F239" s="155"/>
      <c r="G239" s="111" t="s">
        <v>21</v>
      </c>
      <c r="H239" s="112">
        <v>1</v>
      </c>
      <c r="I239" s="113">
        <v>759.62</v>
      </c>
      <c r="J239" s="113">
        <v>759.62</v>
      </c>
    </row>
    <row r="240" spans="1:10" ht="25.5" x14ac:dyDescent="0.25">
      <c r="A240" s="65" t="s">
        <v>119</v>
      </c>
      <c r="B240" s="21" t="s">
        <v>250</v>
      </c>
      <c r="C240" s="65" t="s">
        <v>20</v>
      </c>
      <c r="D240" s="65" t="s">
        <v>251</v>
      </c>
      <c r="E240" s="156" t="s">
        <v>122</v>
      </c>
      <c r="F240" s="156"/>
      <c r="G240" s="22" t="s">
        <v>123</v>
      </c>
      <c r="H240" s="23">
        <v>2.8</v>
      </c>
      <c r="I240" s="24">
        <v>18.21</v>
      </c>
      <c r="J240" s="24">
        <v>50.98</v>
      </c>
    </row>
    <row r="241" spans="1:10" ht="25.5" x14ac:dyDescent="0.25">
      <c r="A241" s="65" t="s">
        <v>119</v>
      </c>
      <c r="B241" s="21" t="s">
        <v>199</v>
      </c>
      <c r="C241" s="65" t="s">
        <v>20</v>
      </c>
      <c r="D241" s="65" t="s">
        <v>175</v>
      </c>
      <c r="E241" s="156" t="s">
        <v>122</v>
      </c>
      <c r="F241" s="156"/>
      <c r="G241" s="22" t="s">
        <v>123</v>
      </c>
      <c r="H241" s="23">
        <v>2.8</v>
      </c>
      <c r="I241" s="24">
        <v>22.81</v>
      </c>
      <c r="J241" s="24">
        <v>63.86</v>
      </c>
    </row>
    <row r="242" spans="1:10" x14ac:dyDescent="0.25">
      <c r="A242" s="63" t="s">
        <v>136</v>
      </c>
      <c r="B242" s="25" t="s">
        <v>826</v>
      </c>
      <c r="C242" s="63" t="s">
        <v>20</v>
      </c>
      <c r="D242" s="63" t="s">
        <v>827</v>
      </c>
      <c r="E242" s="153" t="s">
        <v>137</v>
      </c>
      <c r="F242" s="153"/>
      <c r="G242" s="26" t="s">
        <v>21</v>
      </c>
      <c r="H242" s="27">
        <v>1.05</v>
      </c>
      <c r="I242" s="28">
        <v>474.65</v>
      </c>
      <c r="J242" s="28">
        <v>498.38</v>
      </c>
    </row>
    <row r="243" spans="1:10" x14ac:dyDescent="0.25">
      <c r="A243" s="63" t="s">
        <v>136</v>
      </c>
      <c r="B243" s="25" t="s">
        <v>828</v>
      </c>
      <c r="C243" s="63" t="s">
        <v>20</v>
      </c>
      <c r="D243" s="63" t="s">
        <v>829</v>
      </c>
      <c r="E243" s="153" t="s">
        <v>137</v>
      </c>
      <c r="F243" s="153"/>
      <c r="G243" s="26" t="s">
        <v>196</v>
      </c>
      <c r="H243" s="27">
        <v>1</v>
      </c>
      <c r="I243" s="28">
        <v>146.4</v>
      </c>
      <c r="J243" s="28">
        <v>146.4</v>
      </c>
    </row>
    <row r="244" spans="1:10" ht="25.5" x14ac:dyDescent="0.25">
      <c r="A244" s="64"/>
      <c r="B244" s="64"/>
      <c r="C244" s="64"/>
      <c r="D244" s="64"/>
      <c r="E244" s="64" t="s">
        <v>126</v>
      </c>
      <c r="F244" s="20">
        <v>41.821946169772254</v>
      </c>
      <c r="G244" s="64" t="s">
        <v>127</v>
      </c>
      <c r="H244" s="20">
        <v>36.96</v>
      </c>
      <c r="I244" s="64" t="s">
        <v>128</v>
      </c>
      <c r="J244" s="20">
        <v>78.78</v>
      </c>
    </row>
    <row r="245" spans="1:10" ht="26.25" thickBot="1" x14ac:dyDescent="0.3">
      <c r="A245" s="64"/>
      <c r="B245" s="64"/>
      <c r="C245" s="64"/>
      <c r="D245" s="64"/>
      <c r="E245" s="64" t="s">
        <v>129</v>
      </c>
      <c r="F245" s="20">
        <v>218.92</v>
      </c>
      <c r="G245" s="64"/>
      <c r="H245" s="154" t="s">
        <v>130</v>
      </c>
      <c r="I245" s="154"/>
      <c r="J245" s="20">
        <v>978.54</v>
      </c>
    </row>
    <row r="246" spans="1:10" ht="15.75" thickTop="1" x14ac:dyDescent="0.2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</row>
    <row r="247" spans="1:10" x14ac:dyDescent="0.25">
      <c r="A247" s="77" t="s">
        <v>41</v>
      </c>
      <c r="B247" s="76" t="s">
        <v>428</v>
      </c>
      <c r="C247" s="77" t="s">
        <v>429</v>
      </c>
      <c r="D247" s="77" t="s">
        <v>133</v>
      </c>
      <c r="E247" s="157" t="s">
        <v>430</v>
      </c>
      <c r="F247" s="157"/>
      <c r="G247" s="78" t="s">
        <v>431</v>
      </c>
      <c r="H247" s="76" t="s">
        <v>432</v>
      </c>
      <c r="I247" s="76" t="s">
        <v>433</v>
      </c>
      <c r="J247" s="76" t="s">
        <v>434</v>
      </c>
    </row>
    <row r="248" spans="1:10" x14ac:dyDescent="0.25">
      <c r="A248" s="109" t="s">
        <v>132</v>
      </c>
      <c r="B248" s="110" t="s">
        <v>542</v>
      </c>
      <c r="C248" s="109" t="s">
        <v>20</v>
      </c>
      <c r="D248" s="109" t="s">
        <v>543</v>
      </c>
      <c r="E248" s="155" t="s">
        <v>122</v>
      </c>
      <c r="F248" s="155"/>
      <c r="G248" s="111" t="s">
        <v>26</v>
      </c>
      <c r="H248" s="112">
        <v>1</v>
      </c>
      <c r="I248" s="113">
        <v>79.25</v>
      </c>
      <c r="J248" s="113">
        <v>79.25</v>
      </c>
    </row>
    <row r="249" spans="1:10" ht="25.5" x14ac:dyDescent="0.25">
      <c r="A249" s="65" t="s">
        <v>119</v>
      </c>
      <c r="B249" s="21" t="s">
        <v>134</v>
      </c>
      <c r="C249" s="65" t="s">
        <v>20</v>
      </c>
      <c r="D249" s="65" t="s">
        <v>135</v>
      </c>
      <c r="E249" s="156" t="s">
        <v>122</v>
      </c>
      <c r="F249" s="156"/>
      <c r="G249" s="22" t="s">
        <v>123</v>
      </c>
      <c r="H249" s="23">
        <v>0.76700000000000002</v>
      </c>
      <c r="I249" s="24">
        <v>22.61</v>
      </c>
      <c r="J249" s="24">
        <v>17.34</v>
      </c>
    </row>
    <row r="250" spans="1:10" ht="25.5" x14ac:dyDescent="0.25">
      <c r="A250" s="65" t="s">
        <v>119</v>
      </c>
      <c r="B250" s="21" t="s">
        <v>120</v>
      </c>
      <c r="C250" s="65" t="s">
        <v>20</v>
      </c>
      <c r="D250" s="65" t="s">
        <v>121</v>
      </c>
      <c r="E250" s="156" t="s">
        <v>122</v>
      </c>
      <c r="F250" s="156"/>
      <c r="G250" s="22" t="s">
        <v>123</v>
      </c>
      <c r="H250" s="23">
        <v>0.38400000000000001</v>
      </c>
      <c r="I250" s="24">
        <v>18.16</v>
      </c>
      <c r="J250" s="24">
        <v>6.97</v>
      </c>
    </row>
    <row r="251" spans="1:10" x14ac:dyDescent="0.25">
      <c r="A251" s="63" t="s">
        <v>136</v>
      </c>
      <c r="B251" s="25" t="s">
        <v>830</v>
      </c>
      <c r="C251" s="63" t="s">
        <v>20</v>
      </c>
      <c r="D251" s="63" t="s">
        <v>831</v>
      </c>
      <c r="E251" s="153" t="s">
        <v>137</v>
      </c>
      <c r="F251" s="153"/>
      <c r="G251" s="26" t="s">
        <v>26</v>
      </c>
      <c r="H251" s="27">
        <v>1</v>
      </c>
      <c r="I251" s="28">
        <v>54.94</v>
      </c>
      <c r="J251" s="28">
        <v>54.94</v>
      </c>
    </row>
    <row r="252" spans="1:10" ht="25.5" x14ac:dyDescent="0.25">
      <c r="A252" s="64"/>
      <c r="B252" s="64"/>
      <c r="C252" s="64"/>
      <c r="D252" s="64"/>
      <c r="E252" s="64" t="s">
        <v>126</v>
      </c>
      <c r="F252" s="20">
        <v>9.0407177363699098</v>
      </c>
      <c r="G252" s="64" t="s">
        <v>127</v>
      </c>
      <c r="H252" s="20">
        <v>7.99</v>
      </c>
      <c r="I252" s="64" t="s">
        <v>128</v>
      </c>
      <c r="J252" s="20">
        <v>17.03</v>
      </c>
    </row>
    <row r="253" spans="1:10" ht="26.25" thickBot="1" x14ac:dyDescent="0.3">
      <c r="A253" s="64"/>
      <c r="B253" s="64"/>
      <c r="C253" s="64"/>
      <c r="D253" s="64"/>
      <c r="E253" s="64" t="s">
        <v>129</v>
      </c>
      <c r="F253" s="20">
        <v>22.83</v>
      </c>
      <c r="G253" s="64"/>
      <c r="H253" s="154" t="s">
        <v>130</v>
      </c>
      <c r="I253" s="154"/>
      <c r="J253" s="20">
        <v>102.08</v>
      </c>
    </row>
    <row r="254" spans="1:10" ht="15.75" thickTop="1" x14ac:dyDescent="0.2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</row>
    <row r="255" spans="1:10" x14ac:dyDescent="0.25">
      <c r="A255" s="77" t="s">
        <v>42</v>
      </c>
      <c r="B255" s="76" t="s">
        <v>428</v>
      </c>
      <c r="C255" s="77" t="s">
        <v>429</v>
      </c>
      <c r="D255" s="77" t="s">
        <v>133</v>
      </c>
      <c r="E255" s="157" t="s">
        <v>430</v>
      </c>
      <c r="F255" s="157"/>
      <c r="G255" s="78" t="s">
        <v>431</v>
      </c>
      <c r="H255" s="76" t="s">
        <v>432</v>
      </c>
      <c r="I255" s="76" t="s">
        <v>433</v>
      </c>
      <c r="J255" s="76" t="s">
        <v>434</v>
      </c>
    </row>
    <row r="256" spans="1:10" x14ac:dyDescent="0.25">
      <c r="A256" s="109" t="s">
        <v>132</v>
      </c>
      <c r="B256" s="110" t="s">
        <v>544</v>
      </c>
      <c r="C256" s="109" t="s">
        <v>20</v>
      </c>
      <c r="D256" s="109" t="s">
        <v>545</v>
      </c>
      <c r="E256" s="155" t="s">
        <v>122</v>
      </c>
      <c r="F256" s="155"/>
      <c r="G256" s="111" t="s">
        <v>26</v>
      </c>
      <c r="H256" s="112">
        <v>1</v>
      </c>
      <c r="I256" s="113">
        <v>118.53</v>
      </c>
      <c r="J256" s="113">
        <v>118.53</v>
      </c>
    </row>
    <row r="257" spans="1:10" ht="25.5" x14ac:dyDescent="0.25">
      <c r="A257" s="65" t="s">
        <v>119</v>
      </c>
      <c r="B257" s="21" t="s">
        <v>134</v>
      </c>
      <c r="C257" s="65" t="s">
        <v>20</v>
      </c>
      <c r="D257" s="65" t="s">
        <v>135</v>
      </c>
      <c r="E257" s="156" t="s">
        <v>122</v>
      </c>
      <c r="F257" s="156"/>
      <c r="G257" s="22" t="s">
        <v>123</v>
      </c>
      <c r="H257" s="23">
        <v>1</v>
      </c>
      <c r="I257" s="24">
        <v>22.61</v>
      </c>
      <c r="J257" s="24">
        <v>22.61</v>
      </c>
    </row>
    <row r="258" spans="1:10" ht="25.5" x14ac:dyDescent="0.25">
      <c r="A258" s="65" t="s">
        <v>119</v>
      </c>
      <c r="B258" s="21" t="s">
        <v>120</v>
      </c>
      <c r="C258" s="65" t="s">
        <v>20</v>
      </c>
      <c r="D258" s="65" t="s">
        <v>121</v>
      </c>
      <c r="E258" s="156" t="s">
        <v>122</v>
      </c>
      <c r="F258" s="156"/>
      <c r="G258" s="22" t="s">
        <v>123</v>
      </c>
      <c r="H258" s="23">
        <v>0.5</v>
      </c>
      <c r="I258" s="24">
        <v>18.16</v>
      </c>
      <c r="J258" s="24">
        <v>9.08</v>
      </c>
    </row>
    <row r="259" spans="1:10" x14ac:dyDescent="0.25">
      <c r="A259" s="63" t="s">
        <v>136</v>
      </c>
      <c r="B259" s="25" t="s">
        <v>832</v>
      </c>
      <c r="C259" s="63" t="s">
        <v>20</v>
      </c>
      <c r="D259" s="63" t="s">
        <v>833</v>
      </c>
      <c r="E259" s="153" t="s">
        <v>137</v>
      </c>
      <c r="F259" s="153"/>
      <c r="G259" s="26" t="s">
        <v>26</v>
      </c>
      <c r="H259" s="27">
        <v>1</v>
      </c>
      <c r="I259" s="28">
        <v>86.84</v>
      </c>
      <c r="J259" s="28">
        <v>86.84</v>
      </c>
    </row>
    <row r="260" spans="1:10" ht="25.5" x14ac:dyDescent="0.25">
      <c r="A260" s="64"/>
      <c r="B260" s="64"/>
      <c r="C260" s="64"/>
      <c r="D260" s="64"/>
      <c r="E260" s="64" t="s">
        <v>126</v>
      </c>
      <c r="F260" s="20">
        <v>11.7906248</v>
      </c>
      <c r="G260" s="64" t="s">
        <v>127</v>
      </c>
      <c r="H260" s="20">
        <v>10.42</v>
      </c>
      <c r="I260" s="64" t="s">
        <v>128</v>
      </c>
      <c r="J260" s="20">
        <v>22.21</v>
      </c>
    </row>
    <row r="261" spans="1:10" ht="26.25" thickBot="1" x14ac:dyDescent="0.3">
      <c r="A261" s="64"/>
      <c r="B261" s="64"/>
      <c r="C261" s="64"/>
      <c r="D261" s="64"/>
      <c r="E261" s="64" t="s">
        <v>129</v>
      </c>
      <c r="F261" s="20">
        <v>34.159999999999997</v>
      </c>
      <c r="G261" s="64"/>
      <c r="H261" s="154" t="s">
        <v>130</v>
      </c>
      <c r="I261" s="154"/>
      <c r="J261" s="20">
        <v>152.69</v>
      </c>
    </row>
    <row r="262" spans="1:10" ht="15.75" thickTop="1" x14ac:dyDescent="0.2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</row>
    <row r="263" spans="1:10" x14ac:dyDescent="0.25">
      <c r="A263" s="77" t="s">
        <v>43</v>
      </c>
      <c r="B263" s="76" t="s">
        <v>428</v>
      </c>
      <c r="C263" s="77" t="s">
        <v>429</v>
      </c>
      <c r="D263" s="77" t="s">
        <v>133</v>
      </c>
      <c r="E263" s="157" t="s">
        <v>430</v>
      </c>
      <c r="F263" s="157"/>
      <c r="G263" s="78" t="s">
        <v>431</v>
      </c>
      <c r="H263" s="76" t="s">
        <v>432</v>
      </c>
      <c r="I263" s="76" t="s">
        <v>433</v>
      </c>
      <c r="J263" s="76" t="s">
        <v>434</v>
      </c>
    </row>
    <row r="264" spans="1:10" ht="25.5" x14ac:dyDescent="0.25">
      <c r="A264" s="109" t="s">
        <v>132</v>
      </c>
      <c r="B264" s="110" t="s">
        <v>546</v>
      </c>
      <c r="C264" s="109" t="s">
        <v>24</v>
      </c>
      <c r="D264" s="109" t="s">
        <v>547</v>
      </c>
      <c r="E264" s="155" t="s">
        <v>267</v>
      </c>
      <c r="F264" s="155"/>
      <c r="G264" s="111" t="s">
        <v>21</v>
      </c>
      <c r="H264" s="112">
        <v>1</v>
      </c>
      <c r="I264" s="113">
        <v>486.11</v>
      </c>
      <c r="J264" s="113">
        <v>486.11</v>
      </c>
    </row>
    <row r="265" spans="1:10" ht="25.5" x14ac:dyDescent="0.25">
      <c r="A265" s="65" t="s">
        <v>119</v>
      </c>
      <c r="B265" s="21" t="s">
        <v>174</v>
      </c>
      <c r="C265" s="65" t="s">
        <v>24</v>
      </c>
      <c r="D265" s="65" t="s">
        <v>175</v>
      </c>
      <c r="E265" s="156" t="s">
        <v>150</v>
      </c>
      <c r="F265" s="156"/>
      <c r="G265" s="22" t="s">
        <v>123</v>
      </c>
      <c r="H265" s="23">
        <v>1.2</v>
      </c>
      <c r="I265" s="24">
        <v>26.6</v>
      </c>
      <c r="J265" s="24">
        <v>31.92</v>
      </c>
    </row>
    <row r="266" spans="1:10" ht="25.5" x14ac:dyDescent="0.25">
      <c r="A266" s="65" t="s">
        <v>119</v>
      </c>
      <c r="B266" s="21" t="s">
        <v>176</v>
      </c>
      <c r="C266" s="65" t="s">
        <v>24</v>
      </c>
      <c r="D266" s="65" t="s">
        <v>121</v>
      </c>
      <c r="E266" s="156" t="s">
        <v>150</v>
      </c>
      <c r="F266" s="156"/>
      <c r="G266" s="22" t="s">
        <v>123</v>
      </c>
      <c r="H266" s="23">
        <v>0.5</v>
      </c>
      <c r="I266" s="24">
        <v>21.14</v>
      </c>
      <c r="J266" s="24">
        <v>10.57</v>
      </c>
    </row>
    <row r="267" spans="1:10" ht="38.25" x14ac:dyDescent="0.25">
      <c r="A267" s="65" t="s">
        <v>119</v>
      </c>
      <c r="B267" s="21" t="s">
        <v>834</v>
      </c>
      <c r="C267" s="65" t="s">
        <v>24</v>
      </c>
      <c r="D267" s="65" t="s">
        <v>835</v>
      </c>
      <c r="E267" s="156" t="s">
        <v>150</v>
      </c>
      <c r="F267" s="156"/>
      <c r="G267" s="22" t="s">
        <v>31</v>
      </c>
      <c r="H267" s="23">
        <v>4.0000000000000001E-3</v>
      </c>
      <c r="I267" s="24">
        <v>711.85</v>
      </c>
      <c r="J267" s="24">
        <v>2.84</v>
      </c>
    </row>
    <row r="268" spans="1:10" ht="25.5" x14ac:dyDescent="0.25">
      <c r="A268" s="63" t="s">
        <v>136</v>
      </c>
      <c r="B268" s="25" t="s">
        <v>836</v>
      </c>
      <c r="C268" s="63" t="s">
        <v>24</v>
      </c>
      <c r="D268" s="63" t="s">
        <v>837</v>
      </c>
      <c r="E268" s="153" t="s">
        <v>137</v>
      </c>
      <c r="F268" s="153"/>
      <c r="G268" s="26" t="s">
        <v>21</v>
      </c>
      <c r="H268" s="27">
        <v>1</v>
      </c>
      <c r="I268" s="28">
        <v>440.78</v>
      </c>
      <c r="J268" s="28">
        <v>440.78</v>
      </c>
    </row>
    <row r="269" spans="1:10" ht="25.5" x14ac:dyDescent="0.25">
      <c r="A269" s="64"/>
      <c r="B269" s="64"/>
      <c r="C269" s="64"/>
      <c r="D269" s="64"/>
      <c r="E269" s="64" t="s">
        <v>126</v>
      </c>
      <c r="F269" s="20">
        <v>16.032276901842121</v>
      </c>
      <c r="G269" s="64" t="s">
        <v>127</v>
      </c>
      <c r="H269" s="20">
        <v>14.17</v>
      </c>
      <c r="I269" s="64" t="s">
        <v>128</v>
      </c>
      <c r="J269" s="20">
        <v>30.2</v>
      </c>
    </row>
    <row r="270" spans="1:10" ht="26.25" thickBot="1" x14ac:dyDescent="0.3">
      <c r="A270" s="64"/>
      <c r="B270" s="64"/>
      <c r="C270" s="64"/>
      <c r="D270" s="64"/>
      <c r="E270" s="64" t="s">
        <v>129</v>
      </c>
      <c r="F270" s="20">
        <v>140.09</v>
      </c>
      <c r="G270" s="64"/>
      <c r="H270" s="154" t="s">
        <v>130</v>
      </c>
      <c r="I270" s="154"/>
      <c r="J270" s="20">
        <v>626.20000000000005</v>
      </c>
    </row>
    <row r="271" spans="1:10" ht="15.75" thickTop="1" x14ac:dyDescent="0.2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</row>
    <row r="272" spans="1:10" x14ac:dyDescent="0.25">
      <c r="A272" s="77" t="s">
        <v>44</v>
      </c>
      <c r="B272" s="76" t="s">
        <v>428</v>
      </c>
      <c r="C272" s="77" t="s">
        <v>429</v>
      </c>
      <c r="D272" s="77" t="s">
        <v>133</v>
      </c>
      <c r="E272" s="157" t="s">
        <v>430</v>
      </c>
      <c r="F272" s="157"/>
      <c r="G272" s="78" t="s">
        <v>431</v>
      </c>
      <c r="H272" s="76" t="s">
        <v>432</v>
      </c>
      <c r="I272" s="76" t="s">
        <v>433</v>
      </c>
      <c r="J272" s="76" t="s">
        <v>434</v>
      </c>
    </row>
    <row r="273" spans="1:10" ht="51" x14ac:dyDescent="0.25">
      <c r="A273" s="109" t="s">
        <v>132</v>
      </c>
      <c r="B273" s="110" t="s">
        <v>404</v>
      </c>
      <c r="C273" s="109" t="s">
        <v>24</v>
      </c>
      <c r="D273" s="109" t="s">
        <v>420</v>
      </c>
      <c r="E273" s="155" t="s">
        <v>267</v>
      </c>
      <c r="F273" s="155"/>
      <c r="G273" s="111" t="s">
        <v>21</v>
      </c>
      <c r="H273" s="112">
        <v>1</v>
      </c>
      <c r="I273" s="113">
        <v>787.39</v>
      </c>
      <c r="J273" s="113">
        <v>787.39</v>
      </c>
    </row>
    <row r="274" spans="1:10" ht="25.5" x14ac:dyDescent="0.25">
      <c r="A274" s="65" t="s">
        <v>119</v>
      </c>
      <c r="B274" s="21" t="s">
        <v>174</v>
      </c>
      <c r="C274" s="65" t="s">
        <v>24</v>
      </c>
      <c r="D274" s="65" t="s">
        <v>175</v>
      </c>
      <c r="E274" s="156" t="s">
        <v>150</v>
      </c>
      <c r="F274" s="156"/>
      <c r="G274" s="22" t="s">
        <v>123</v>
      </c>
      <c r="H274" s="23">
        <v>2.0990000000000002</v>
      </c>
      <c r="I274" s="24">
        <v>26.6</v>
      </c>
      <c r="J274" s="24">
        <v>55.83</v>
      </c>
    </row>
    <row r="275" spans="1:10" ht="25.5" x14ac:dyDescent="0.25">
      <c r="A275" s="65" t="s">
        <v>119</v>
      </c>
      <c r="B275" s="21" t="s">
        <v>176</v>
      </c>
      <c r="C275" s="65" t="s">
        <v>24</v>
      </c>
      <c r="D275" s="65" t="s">
        <v>121</v>
      </c>
      <c r="E275" s="156" t="s">
        <v>150</v>
      </c>
      <c r="F275" s="156"/>
      <c r="G275" s="22" t="s">
        <v>123</v>
      </c>
      <c r="H275" s="23">
        <v>1.0489999999999999</v>
      </c>
      <c r="I275" s="24">
        <v>21.14</v>
      </c>
      <c r="J275" s="24">
        <v>22.17</v>
      </c>
    </row>
    <row r="276" spans="1:10" ht="25.5" x14ac:dyDescent="0.25">
      <c r="A276" s="65" t="s">
        <v>119</v>
      </c>
      <c r="B276" s="21" t="s">
        <v>457</v>
      </c>
      <c r="C276" s="65" t="s">
        <v>24</v>
      </c>
      <c r="D276" s="65" t="s">
        <v>458</v>
      </c>
      <c r="E276" s="156" t="s">
        <v>150</v>
      </c>
      <c r="F276" s="156"/>
      <c r="G276" s="22" t="s">
        <v>31</v>
      </c>
      <c r="H276" s="23">
        <v>8.0000000000000002E-3</v>
      </c>
      <c r="I276" s="24">
        <v>808.71</v>
      </c>
      <c r="J276" s="24">
        <v>6.46</v>
      </c>
    </row>
    <row r="277" spans="1:10" ht="38.25" x14ac:dyDescent="0.25">
      <c r="A277" s="63" t="s">
        <v>136</v>
      </c>
      <c r="B277" s="25" t="s">
        <v>463</v>
      </c>
      <c r="C277" s="63" t="s">
        <v>24</v>
      </c>
      <c r="D277" s="63" t="s">
        <v>464</v>
      </c>
      <c r="E277" s="153" t="s">
        <v>137</v>
      </c>
      <c r="F277" s="153"/>
      <c r="G277" s="26" t="s">
        <v>26</v>
      </c>
      <c r="H277" s="27">
        <v>0.55579999999999996</v>
      </c>
      <c r="I277" s="28">
        <v>1264.72</v>
      </c>
      <c r="J277" s="28">
        <v>702.93</v>
      </c>
    </row>
    <row r="278" spans="1:10" ht="25.5" x14ac:dyDescent="0.25">
      <c r="A278" s="64"/>
      <c r="B278" s="64"/>
      <c r="C278" s="64"/>
      <c r="D278" s="64"/>
      <c r="E278" s="64" t="s">
        <v>126</v>
      </c>
      <c r="F278" s="20">
        <v>29.622551361681797</v>
      </c>
      <c r="G278" s="64" t="s">
        <v>127</v>
      </c>
      <c r="H278" s="20">
        <v>26.18</v>
      </c>
      <c r="I278" s="64" t="s">
        <v>128</v>
      </c>
      <c r="J278" s="20">
        <v>55.8</v>
      </c>
    </row>
    <row r="279" spans="1:10" ht="26.25" thickBot="1" x14ac:dyDescent="0.3">
      <c r="A279" s="64"/>
      <c r="B279" s="64"/>
      <c r="C279" s="64"/>
      <c r="D279" s="64"/>
      <c r="E279" s="64" t="s">
        <v>129</v>
      </c>
      <c r="F279" s="20">
        <v>226.92</v>
      </c>
      <c r="G279" s="64"/>
      <c r="H279" s="154" t="s">
        <v>130</v>
      </c>
      <c r="I279" s="154"/>
      <c r="J279" s="20">
        <v>1014.31</v>
      </c>
    </row>
    <row r="280" spans="1:10" ht="15.75" thickTop="1" x14ac:dyDescent="0.2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</row>
    <row r="281" spans="1:10" x14ac:dyDescent="0.25">
      <c r="A281" s="77" t="s">
        <v>45</v>
      </c>
      <c r="B281" s="76" t="s">
        <v>428</v>
      </c>
      <c r="C281" s="77" t="s">
        <v>429</v>
      </c>
      <c r="D281" s="77" t="s">
        <v>133</v>
      </c>
      <c r="E281" s="157" t="s">
        <v>430</v>
      </c>
      <c r="F281" s="157"/>
      <c r="G281" s="78" t="s">
        <v>431</v>
      </c>
      <c r="H281" s="76" t="s">
        <v>432</v>
      </c>
      <c r="I281" s="76" t="s">
        <v>433</v>
      </c>
      <c r="J281" s="76" t="s">
        <v>434</v>
      </c>
    </row>
    <row r="282" spans="1:10" x14ac:dyDescent="0.25">
      <c r="A282" s="109" t="s">
        <v>132</v>
      </c>
      <c r="B282" s="110" t="s">
        <v>548</v>
      </c>
      <c r="C282" s="109" t="s">
        <v>74</v>
      </c>
      <c r="D282" s="109" t="s">
        <v>549</v>
      </c>
      <c r="E282" s="155" t="s">
        <v>838</v>
      </c>
      <c r="F282" s="155"/>
      <c r="G282" s="111" t="s">
        <v>21</v>
      </c>
      <c r="H282" s="112">
        <v>1</v>
      </c>
      <c r="I282" s="113">
        <v>129.16</v>
      </c>
      <c r="J282" s="113">
        <v>129.16</v>
      </c>
    </row>
    <row r="283" spans="1:10" x14ac:dyDescent="0.25">
      <c r="A283" s="63" t="s">
        <v>136</v>
      </c>
      <c r="B283" s="25" t="s">
        <v>839</v>
      </c>
      <c r="C283" s="63" t="s">
        <v>74</v>
      </c>
      <c r="D283" s="63" t="s">
        <v>840</v>
      </c>
      <c r="E283" s="153" t="s">
        <v>841</v>
      </c>
      <c r="F283" s="153"/>
      <c r="G283" s="26" t="s">
        <v>21</v>
      </c>
      <c r="H283" s="27">
        <v>1</v>
      </c>
      <c r="I283" s="28">
        <v>129.16</v>
      </c>
      <c r="J283" s="28">
        <v>129.16</v>
      </c>
    </row>
    <row r="284" spans="1:10" ht="25.5" x14ac:dyDescent="0.25">
      <c r="A284" s="64"/>
      <c r="B284" s="64"/>
      <c r="C284" s="64"/>
      <c r="D284" s="64"/>
      <c r="E284" s="64" t="s">
        <v>126</v>
      </c>
      <c r="F284" s="20">
        <v>0</v>
      </c>
      <c r="G284" s="64" t="s">
        <v>127</v>
      </c>
      <c r="H284" s="20">
        <v>0</v>
      </c>
      <c r="I284" s="64" t="s">
        <v>128</v>
      </c>
      <c r="J284" s="20">
        <v>0</v>
      </c>
    </row>
    <row r="285" spans="1:10" ht="26.25" thickBot="1" x14ac:dyDescent="0.3">
      <c r="A285" s="64"/>
      <c r="B285" s="64"/>
      <c r="C285" s="64"/>
      <c r="D285" s="64"/>
      <c r="E285" s="64" t="s">
        <v>129</v>
      </c>
      <c r="F285" s="20">
        <v>37.22</v>
      </c>
      <c r="G285" s="64"/>
      <c r="H285" s="154" t="s">
        <v>130</v>
      </c>
      <c r="I285" s="154"/>
      <c r="J285" s="20">
        <v>166.38</v>
      </c>
    </row>
    <row r="286" spans="1:10" ht="15.75" thickTop="1" x14ac:dyDescent="0.2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</row>
    <row r="287" spans="1:10" x14ac:dyDescent="0.25">
      <c r="A287" s="77" t="s">
        <v>550</v>
      </c>
      <c r="B287" s="76" t="s">
        <v>428</v>
      </c>
      <c r="C287" s="77" t="s">
        <v>429</v>
      </c>
      <c r="D287" s="77" t="s">
        <v>133</v>
      </c>
      <c r="E287" s="157" t="s">
        <v>430</v>
      </c>
      <c r="F287" s="157"/>
      <c r="G287" s="78" t="s">
        <v>431</v>
      </c>
      <c r="H287" s="76" t="s">
        <v>432</v>
      </c>
      <c r="I287" s="76" t="s">
        <v>433</v>
      </c>
      <c r="J287" s="76" t="s">
        <v>434</v>
      </c>
    </row>
    <row r="288" spans="1:10" ht="25.5" x14ac:dyDescent="0.25">
      <c r="A288" s="109" t="s">
        <v>132</v>
      </c>
      <c r="B288" s="110" t="s">
        <v>551</v>
      </c>
      <c r="C288" s="109" t="s">
        <v>74</v>
      </c>
      <c r="D288" s="109" t="s">
        <v>552</v>
      </c>
      <c r="E288" s="155" t="s">
        <v>465</v>
      </c>
      <c r="F288" s="155"/>
      <c r="G288" s="111" t="s">
        <v>75</v>
      </c>
      <c r="H288" s="112">
        <v>1</v>
      </c>
      <c r="I288" s="113">
        <v>675.4</v>
      </c>
      <c r="J288" s="113">
        <v>675.4</v>
      </c>
    </row>
    <row r="289" spans="1:10" ht="25.5" x14ac:dyDescent="0.25">
      <c r="A289" s="63" t="s">
        <v>136</v>
      </c>
      <c r="B289" s="25" t="s">
        <v>842</v>
      </c>
      <c r="C289" s="63" t="s">
        <v>74</v>
      </c>
      <c r="D289" s="63" t="s">
        <v>843</v>
      </c>
      <c r="E289" s="153" t="s">
        <v>137</v>
      </c>
      <c r="F289" s="153"/>
      <c r="G289" s="26" t="s">
        <v>75</v>
      </c>
      <c r="H289" s="27">
        <v>1</v>
      </c>
      <c r="I289" s="28">
        <v>675.4</v>
      </c>
      <c r="J289" s="28">
        <v>675.4</v>
      </c>
    </row>
    <row r="290" spans="1:10" ht="25.5" x14ac:dyDescent="0.25">
      <c r="A290" s="64"/>
      <c r="B290" s="64"/>
      <c r="C290" s="64"/>
      <c r="D290" s="64"/>
      <c r="E290" s="64" t="s">
        <v>126</v>
      </c>
      <c r="F290" s="20">
        <v>0</v>
      </c>
      <c r="G290" s="64" t="s">
        <v>127</v>
      </c>
      <c r="H290" s="20">
        <v>0</v>
      </c>
      <c r="I290" s="64" t="s">
        <v>128</v>
      </c>
      <c r="J290" s="20">
        <v>0</v>
      </c>
    </row>
    <row r="291" spans="1:10" ht="26.25" thickBot="1" x14ac:dyDescent="0.3">
      <c r="A291" s="64"/>
      <c r="B291" s="64"/>
      <c r="C291" s="64"/>
      <c r="D291" s="64"/>
      <c r="E291" s="64" t="s">
        <v>129</v>
      </c>
      <c r="F291" s="20">
        <v>194.65</v>
      </c>
      <c r="G291" s="64"/>
      <c r="H291" s="154" t="s">
        <v>130</v>
      </c>
      <c r="I291" s="154"/>
      <c r="J291" s="20">
        <v>870.05</v>
      </c>
    </row>
    <row r="292" spans="1:10" ht="15.75" thickTop="1" x14ac:dyDescent="0.2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</row>
    <row r="293" spans="1:10" x14ac:dyDescent="0.25">
      <c r="A293" s="77" t="s">
        <v>553</v>
      </c>
      <c r="B293" s="76" t="s">
        <v>428</v>
      </c>
      <c r="C293" s="77" t="s">
        <v>429</v>
      </c>
      <c r="D293" s="77" t="s">
        <v>133</v>
      </c>
      <c r="E293" s="157" t="s">
        <v>430</v>
      </c>
      <c r="F293" s="157"/>
      <c r="G293" s="78" t="s">
        <v>431</v>
      </c>
      <c r="H293" s="76" t="s">
        <v>432</v>
      </c>
      <c r="I293" s="76" t="s">
        <v>433</v>
      </c>
      <c r="J293" s="76" t="s">
        <v>434</v>
      </c>
    </row>
    <row r="294" spans="1:10" x14ac:dyDescent="0.25">
      <c r="A294" s="109" t="s">
        <v>132</v>
      </c>
      <c r="B294" s="110" t="s">
        <v>554</v>
      </c>
      <c r="C294" s="109" t="s">
        <v>74</v>
      </c>
      <c r="D294" s="109" t="s">
        <v>555</v>
      </c>
      <c r="E294" s="155" t="s">
        <v>465</v>
      </c>
      <c r="F294" s="155"/>
      <c r="G294" s="111" t="s">
        <v>75</v>
      </c>
      <c r="H294" s="112">
        <v>1</v>
      </c>
      <c r="I294" s="113">
        <v>822.62</v>
      </c>
      <c r="J294" s="113">
        <v>822.62</v>
      </c>
    </row>
    <row r="295" spans="1:10" ht="25.5" x14ac:dyDescent="0.25">
      <c r="A295" s="63" t="s">
        <v>136</v>
      </c>
      <c r="B295" s="25" t="s">
        <v>844</v>
      </c>
      <c r="C295" s="63" t="s">
        <v>74</v>
      </c>
      <c r="D295" s="63" t="s">
        <v>845</v>
      </c>
      <c r="E295" s="153" t="s">
        <v>137</v>
      </c>
      <c r="F295" s="153"/>
      <c r="G295" s="26" t="s">
        <v>75</v>
      </c>
      <c r="H295" s="27">
        <v>1</v>
      </c>
      <c r="I295" s="28">
        <v>822.62</v>
      </c>
      <c r="J295" s="28">
        <v>822.62</v>
      </c>
    </row>
    <row r="296" spans="1:10" ht="25.5" x14ac:dyDescent="0.25">
      <c r="A296" s="64"/>
      <c r="B296" s="64"/>
      <c r="C296" s="64"/>
      <c r="D296" s="64"/>
      <c r="E296" s="64" t="s">
        <v>126</v>
      </c>
      <c r="F296" s="20">
        <v>0</v>
      </c>
      <c r="G296" s="64" t="s">
        <v>127</v>
      </c>
      <c r="H296" s="20">
        <v>0</v>
      </c>
      <c r="I296" s="64" t="s">
        <v>128</v>
      </c>
      <c r="J296" s="20">
        <v>0</v>
      </c>
    </row>
    <row r="297" spans="1:10" ht="26.25" thickBot="1" x14ac:dyDescent="0.3">
      <c r="A297" s="64"/>
      <c r="B297" s="64"/>
      <c r="C297" s="64"/>
      <c r="D297" s="64"/>
      <c r="E297" s="64" t="s">
        <v>129</v>
      </c>
      <c r="F297" s="20">
        <v>237.07</v>
      </c>
      <c r="G297" s="64"/>
      <c r="H297" s="154" t="s">
        <v>130</v>
      </c>
      <c r="I297" s="154"/>
      <c r="J297" s="20">
        <v>1059.69</v>
      </c>
    </row>
    <row r="298" spans="1:10" ht="15.75" thickTop="1" x14ac:dyDescent="0.2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</row>
    <row r="299" spans="1:10" x14ac:dyDescent="0.25">
      <c r="A299" s="77" t="s">
        <v>556</v>
      </c>
      <c r="B299" s="76" t="s">
        <v>428</v>
      </c>
      <c r="C299" s="77" t="s">
        <v>429</v>
      </c>
      <c r="D299" s="77" t="s">
        <v>133</v>
      </c>
      <c r="E299" s="157" t="s">
        <v>430</v>
      </c>
      <c r="F299" s="157"/>
      <c r="G299" s="78" t="s">
        <v>431</v>
      </c>
      <c r="H299" s="76" t="s">
        <v>432</v>
      </c>
      <c r="I299" s="76" t="s">
        <v>433</v>
      </c>
      <c r="J299" s="76" t="s">
        <v>434</v>
      </c>
    </row>
    <row r="300" spans="1:10" ht="25.5" x14ac:dyDescent="0.25">
      <c r="A300" s="109" t="s">
        <v>132</v>
      </c>
      <c r="B300" s="110" t="s">
        <v>455</v>
      </c>
      <c r="C300" s="109" t="s">
        <v>24</v>
      </c>
      <c r="D300" s="109" t="s">
        <v>456</v>
      </c>
      <c r="E300" s="155" t="s">
        <v>267</v>
      </c>
      <c r="F300" s="155"/>
      <c r="G300" s="111" t="s">
        <v>26</v>
      </c>
      <c r="H300" s="112">
        <v>1</v>
      </c>
      <c r="I300" s="113">
        <v>179.43</v>
      </c>
      <c r="J300" s="113">
        <v>179.43</v>
      </c>
    </row>
    <row r="301" spans="1:10" ht="25.5" x14ac:dyDescent="0.25">
      <c r="A301" s="65" t="s">
        <v>119</v>
      </c>
      <c r="B301" s="21" t="s">
        <v>270</v>
      </c>
      <c r="C301" s="65" t="s">
        <v>24</v>
      </c>
      <c r="D301" s="65" t="s">
        <v>271</v>
      </c>
      <c r="E301" s="156" t="s">
        <v>150</v>
      </c>
      <c r="F301" s="156"/>
      <c r="G301" s="22" t="s">
        <v>123</v>
      </c>
      <c r="H301" s="23">
        <v>2.7410000000000001</v>
      </c>
      <c r="I301" s="24">
        <v>25.16</v>
      </c>
      <c r="J301" s="24">
        <v>68.959999999999994</v>
      </c>
    </row>
    <row r="302" spans="1:10" ht="25.5" x14ac:dyDescent="0.25">
      <c r="A302" s="65" t="s">
        <v>119</v>
      </c>
      <c r="B302" s="21" t="s">
        <v>176</v>
      </c>
      <c r="C302" s="65" t="s">
        <v>24</v>
      </c>
      <c r="D302" s="65" t="s">
        <v>121</v>
      </c>
      <c r="E302" s="156" t="s">
        <v>150</v>
      </c>
      <c r="F302" s="156"/>
      <c r="G302" s="22" t="s">
        <v>123</v>
      </c>
      <c r="H302" s="23">
        <v>1.375</v>
      </c>
      <c r="I302" s="24">
        <v>21.14</v>
      </c>
      <c r="J302" s="24">
        <v>29.06</v>
      </c>
    </row>
    <row r="303" spans="1:10" ht="51" x14ac:dyDescent="0.25">
      <c r="A303" s="63" t="s">
        <v>136</v>
      </c>
      <c r="B303" s="25" t="s">
        <v>846</v>
      </c>
      <c r="C303" s="63" t="s">
        <v>24</v>
      </c>
      <c r="D303" s="63" t="s">
        <v>847</v>
      </c>
      <c r="E303" s="153" t="s">
        <v>137</v>
      </c>
      <c r="F303" s="153"/>
      <c r="G303" s="26" t="s">
        <v>848</v>
      </c>
      <c r="H303" s="27">
        <v>1</v>
      </c>
      <c r="I303" s="28">
        <v>80.510000000000005</v>
      </c>
      <c r="J303" s="28">
        <v>80.510000000000005</v>
      </c>
    </row>
    <row r="304" spans="1:10" x14ac:dyDescent="0.25">
      <c r="A304" s="63" t="s">
        <v>136</v>
      </c>
      <c r="B304" s="25" t="s">
        <v>849</v>
      </c>
      <c r="C304" s="63" t="s">
        <v>24</v>
      </c>
      <c r="D304" s="63" t="s">
        <v>850</v>
      </c>
      <c r="E304" s="153" t="s">
        <v>137</v>
      </c>
      <c r="F304" s="153"/>
      <c r="G304" s="26" t="s">
        <v>37</v>
      </c>
      <c r="H304" s="27">
        <v>1.0999999999999999E-2</v>
      </c>
      <c r="I304" s="28">
        <v>31.07</v>
      </c>
      <c r="J304" s="28">
        <v>0.34</v>
      </c>
    </row>
    <row r="305" spans="1:10" x14ac:dyDescent="0.25">
      <c r="A305" s="63" t="s">
        <v>136</v>
      </c>
      <c r="B305" s="25" t="s">
        <v>851</v>
      </c>
      <c r="C305" s="63" t="s">
        <v>24</v>
      </c>
      <c r="D305" s="63" t="s">
        <v>852</v>
      </c>
      <c r="E305" s="153" t="s">
        <v>137</v>
      </c>
      <c r="F305" s="153"/>
      <c r="G305" s="26" t="s">
        <v>37</v>
      </c>
      <c r="H305" s="27">
        <v>2.4E-2</v>
      </c>
      <c r="I305" s="28">
        <v>23.58</v>
      </c>
      <c r="J305" s="28">
        <v>0.56000000000000005</v>
      </c>
    </row>
    <row r="306" spans="1:10" ht="25.5" x14ac:dyDescent="0.25">
      <c r="A306" s="64"/>
      <c r="B306" s="64"/>
      <c r="C306" s="64"/>
      <c r="D306" s="64"/>
      <c r="E306" s="64" t="s">
        <v>126</v>
      </c>
      <c r="F306" s="20">
        <v>36.231884057971016</v>
      </c>
      <c r="G306" s="64" t="s">
        <v>127</v>
      </c>
      <c r="H306" s="20">
        <v>32.020000000000003</v>
      </c>
      <c r="I306" s="64" t="s">
        <v>128</v>
      </c>
      <c r="J306" s="20">
        <v>68.25</v>
      </c>
    </row>
    <row r="307" spans="1:10" ht="26.25" thickBot="1" x14ac:dyDescent="0.3">
      <c r="A307" s="64"/>
      <c r="B307" s="64"/>
      <c r="C307" s="64"/>
      <c r="D307" s="64"/>
      <c r="E307" s="64" t="s">
        <v>129</v>
      </c>
      <c r="F307" s="20">
        <v>51.71</v>
      </c>
      <c r="G307" s="64"/>
      <c r="H307" s="154" t="s">
        <v>130</v>
      </c>
      <c r="I307" s="154"/>
      <c r="J307" s="20">
        <v>231.14</v>
      </c>
    </row>
    <row r="308" spans="1:10" ht="15.75" thickTop="1" x14ac:dyDescent="0.2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</row>
    <row r="309" spans="1:10" x14ac:dyDescent="0.25">
      <c r="A309" s="77" t="s">
        <v>557</v>
      </c>
      <c r="B309" s="76" t="s">
        <v>428</v>
      </c>
      <c r="C309" s="77" t="s">
        <v>429</v>
      </c>
      <c r="D309" s="77" t="s">
        <v>133</v>
      </c>
      <c r="E309" s="157" t="s">
        <v>430</v>
      </c>
      <c r="F309" s="157"/>
      <c r="G309" s="78" t="s">
        <v>431</v>
      </c>
      <c r="H309" s="76" t="s">
        <v>432</v>
      </c>
      <c r="I309" s="76" t="s">
        <v>433</v>
      </c>
      <c r="J309" s="76" t="s">
        <v>434</v>
      </c>
    </row>
    <row r="310" spans="1:10" ht="38.25" x14ac:dyDescent="0.25">
      <c r="A310" s="109" t="s">
        <v>132</v>
      </c>
      <c r="B310" s="110" t="s">
        <v>268</v>
      </c>
      <c r="C310" s="109" t="s">
        <v>24</v>
      </c>
      <c r="D310" s="109" t="s">
        <v>269</v>
      </c>
      <c r="E310" s="155" t="s">
        <v>267</v>
      </c>
      <c r="F310" s="155"/>
      <c r="G310" s="111" t="s">
        <v>25</v>
      </c>
      <c r="H310" s="112">
        <v>1</v>
      </c>
      <c r="I310" s="113">
        <v>5.84</v>
      </c>
      <c r="J310" s="113">
        <v>5.84</v>
      </c>
    </row>
    <row r="311" spans="1:10" ht="25.5" x14ac:dyDescent="0.25">
      <c r="A311" s="65" t="s">
        <v>119</v>
      </c>
      <c r="B311" s="21" t="s">
        <v>270</v>
      </c>
      <c r="C311" s="65" t="s">
        <v>24</v>
      </c>
      <c r="D311" s="65" t="s">
        <v>271</v>
      </c>
      <c r="E311" s="156" t="s">
        <v>150</v>
      </c>
      <c r="F311" s="156"/>
      <c r="G311" s="22" t="s">
        <v>123</v>
      </c>
      <c r="H311" s="23">
        <v>6.8000000000000005E-2</v>
      </c>
      <c r="I311" s="24">
        <v>25.16</v>
      </c>
      <c r="J311" s="24">
        <v>1.71</v>
      </c>
    </row>
    <row r="312" spans="1:10" ht="25.5" x14ac:dyDescent="0.25">
      <c r="A312" s="65" t="s">
        <v>119</v>
      </c>
      <c r="B312" s="21" t="s">
        <v>176</v>
      </c>
      <c r="C312" s="65" t="s">
        <v>24</v>
      </c>
      <c r="D312" s="65" t="s">
        <v>121</v>
      </c>
      <c r="E312" s="156" t="s">
        <v>150</v>
      </c>
      <c r="F312" s="156"/>
      <c r="G312" s="22" t="s">
        <v>123</v>
      </c>
      <c r="H312" s="23">
        <v>3.4000000000000002E-2</v>
      </c>
      <c r="I312" s="24">
        <v>21.14</v>
      </c>
      <c r="J312" s="24">
        <v>0.71</v>
      </c>
    </row>
    <row r="313" spans="1:10" ht="38.25" x14ac:dyDescent="0.25">
      <c r="A313" s="63" t="s">
        <v>136</v>
      </c>
      <c r="B313" s="25" t="s">
        <v>459</v>
      </c>
      <c r="C313" s="63" t="s">
        <v>24</v>
      </c>
      <c r="D313" s="63" t="s">
        <v>460</v>
      </c>
      <c r="E313" s="153" t="s">
        <v>137</v>
      </c>
      <c r="F313" s="153"/>
      <c r="G313" s="26" t="s">
        <v>25</v>
      </c>
      <c r="H313" s="27">
        <v>1.163</v>
      </c>
      <c r="I313" s="28">
        <v>2.82</v>
      </c>
      <c r="J313" s="28">
        <v>3.27</v>
      </c>
    </row>
    <row r="314" spans="1:10" x14ac:dyDescent="0.25">
      <c r="A314" s="63" t="s">
        <v>136</v>
      </c>
      <c r="B314" s="25" t="s">
        <v>461</v>
      </c>
      <c r="C314" s="63" t="s">
        <v>24</v>
      </c>
      <c r="D314" s="63" t="s">
        <v>462</v>
      </c>
      <c r="E314" s="153" t="s">
        <v>137</v>
      </c>
      <c r="F314" s="153"/>
      <c r="G314" s="26" t="s">
        <v>37</v>
      </c>
      <c r="H314" s="27">
        <v>6.0000000000000001E-3</v>
      </c>
      <c r="I314" s="28">
        <v>26.51</v>
      </c>
      <c r="J314" s="28">
        <v>0.15</v>
      </c>
    </row>
    <row r="315" spans="1:10" ht="25.5" x14ac:dyDescent="0.25">
      <c r="A315" s="64"/>
      <c r="B315" s="64"/>
      <c r="C315" s="64"/>
      <c r="D315" s="64"/>
      <c r="E315" s="64" t="s">
        <v>126</v>
      </c>
      <c r="F315" s="20">
        <v>0.89186176142697882</v>
      </c>
      <c r="G315" s="64" t="s">
        <v>127</v>
      </c>
      <c r="H315" s="20">
        <v>0.79</v>
      </c>
      <c r="I315" s="64" t="s">
        <v>128</v>
      </c>
      <c r="J315" s="20">
        <v>1.68</v>
      </c>
    </row>
    <row r="316" spans="1:10" ht="26.25" thickBot="1" x14ac:dyDescent="0.3">
      <c r="A316" s="64"/>
      <c r="B316" s="64"/>
      <c r="C316" s="64"/>
      <c r="D316" s="64"/>
      <c r="E316" s="64" t="s">
        <v>129</v>
      </c>
      <c r="F316" s="20">
        <v>1.68</v>
      </c>
      <c r="G316" s="64"/>
      <c r="H316" s="154" t="s">
        <v>130</v>
      </c>
      <c r="I316" s="154"/>
      <c r="J316" s="20">
        <v>7.52</v>
      </c>
    </row>
    <row r="317" spans="1:10" ht="15.75" thickTop="1" x14ac:dyDescent="0.2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</row>
    <row r="318" spans="1:10" x14ac:dyDescent="0.25">
      <c r="A318" s="77" t="s">
        <v>558</v>
      </c>
      <c r="B318" s="76" t="s">
        <v>428</v>
      </c>
      <c r="C318" s="77" t="s">
        <v>429</v>
      </c>
      <c r="D318" s="77" t="s">
        <v>133</v>
      </c>
      <c r="E318" s="157" t="s">
        <v>430</v>
      </c>
      <c r="F318" s="157"/>
      <c r="G318" s="78" t="s">
        <v>431</v>
      </c>
      <c r="H318" s="76" t="s">
        <v>432</v>
      </c>
      <c r="I318" s="76" t="s">
        <v>433</v>
      </c>
      <c r="J318" s="76" t="s">
        <v>434</v>
      </c>
    </row>
    <row r="319" spans="1:10" x14ac:dyDescent="0.25">
      <c r="A319" s="109" t="s">
        <v>132</v>
      </c>
      <c r="B319" s="110" t="s">
        <v>405</v>
      </c>
      <c r="C319" s="109" t="s">
        <v>20</v>
      </c>
      <c r="D319" s="109" t="s">
        <v>422</v>
      </c>
      <c r="E319" s="155" t="s">
        <v>122</v>
      </c>
      <c r="F319" s="155"/>
      <c r="G319" s="111" t="s">
        <v>21</v>
      </c>
      <c r="H319" s="112">
        <v>1</v>
      </c>
      <c r="I319" s="113">
        <v>279.57</v>
      </c>
      <c r="J319" s="113">
        <v>279.57</v>
      </c>
    </row>
    <row r="320" spans="1:10" ht="25.5" x14ac:dyDescent="0.25">
      <c r="A320" s="65" t="s">
        <v>119</v>
      </c>
      <c r="B320" s="21" t="s">
        <v>250</v>
      </c>
      <c r="C320" s="65" t="s">
        <v>20</v>
      </c>
      <c r="D320" s="65" t="s">
        <v>251</v>
      </c>
      <c r="E320" s="156" t="s">
        <v>122</v>
      </c>
      <c r="F320" s="156"/>
      <c r="G320" s="22" t="s">
        <v>123</v>
      </c>
      <c r="H320" s="23">
        <v>1.5</v>
      </c>
      <c r="I320" s="24">
        <v>18.21</v>
      </c>
      <c r="J320" s="24">
        <v>27.31</v>
      </c>
    </row>
    <row r="321" spans="1:10" ht="25.5" x14ac:dyDescent="0.25">
      <c r="A321" s="65" t="s">
        <v>119</v>
      </c>
      <c r="B321" s="21" t="s">
        <v>199</v>
      </c>
      <c r="C321" s="65" t="s">
        <v>20</v>
      </c>
      <c r="D321" s="65" t="s">
        <v>175</v>
      </c>
      <c r="E321" s="156" t="s">
        <v>122</v>
      </c>
      <c r="F321" s="156"/>
      <c r="G321" s="22" t="s">
        <v>123</v>
      </c>
      <c r="H321" s="23">
        <v>1.85</v>
      </c>
      <c r="I321" s="24">
        <v>22.81</v>
      </c>
      <c r="J321" s="24">
        <v>42.19</v>
      </c>
    </row>
    <row r="322" spans="1:10" ht="25.5" x14ac:dyDescent="0.25">
      <c r="A322" s="65" t="s">
        <v>119</v>
      </c>
      <c r="B322" s="21" t="s">
        <v>273</v>
      </c>
      <c r="C322" s="65" t="s">
        <v>20</v>
      </c>
      <c r="D322" s="65" t="s">
        <v>274</v>
      </c>
      <c r="E322" s="156" t="s">
        <v>122</v>
      </c>
      <c r="F322" s="156"/>
      <c r="G322" s="22" t="s">
        <v>31</v>
      </c>
      <c r="H322" s="23">
        <v>0.05</v>
      </c>
      <c r="I322" s="24">
        <v>495.75</v>
      </c>
      <c r="J322" s="24">
        <v>24.78</v>
      </c>
    </row>
    <row r="323" spans="1:10" x14ac:dyDescent="0.25">
      <c r="A323" s="63" t="s">
        <v>136</v>
      </c>
      <c r="B323" s="25" t="s">
        <v>469</v>
      </c>
      <c r="C323" s="63" t="s">
        <v>20</v>
      </c>
      <c r="D323" s="63" t="s">
        <v>470</v>
      </c>
      <c r="E323" s="153" t="s">
        <v>137</v>
      </c>
      <c r="F323" s="153"/>
      <c r="G323" s="26" t="s">
        <v>21</v>
      </c>
      <c r="H323" s="27">
        <v>1</v>
      </c>
      <c r="I323" s="28">
        <v>185.29</v>
      </c>
      <c r="J323" s="28">
        <v>185.29</v>
      </c>
    </row>
    <row r="324" spans="1:10" ht="25.5" x14ac:dyDescent="0.25">
      <c r="A324" s="64"/>
      <c r="B324" s="64"/>
      <c r="C324" s="64"/>
      <c r="D324" s="64"/>
      <c r="E324" s="64" t="s">
        <v>126</v>
      </c>
      <c r="F324" s="20">
        <v>27.955619259967087</v>
      </c>
      <c r="G324" s="64" t="s">
        <v>127</v>
      </c>
      <c r="H324" s="20">
        <v>24.7</v>
      </c>
      <c r="I324" s="64" t="s">
        <v>128</v>
      </c>
      <c r="J324" s="20">
        <v>52.66</v>
      </c>
    </row>
    <row r="325" spans="1:10" ht="26.25" thickBot="1" x14ac:dyDescent="0.3">
      <c r="A325" s="64"/>
      <c r="B325" s="64"/>
      <c r="C325" s="64"/>
      <c r="D325" s="64"/>
      <c r="E325" s="64" t="s">
        <v>129</v>
      </c>
      <c r="F325" s="20">
        <v>80.569999999999993</v>
      </c>
      <c r="G325" s="64"/>
      <c r="H325" s="154" t="s">
        <v>130</v>
      </c>
      <c r="I325" s="154"/>
      <c r="J325" s="20">
        <v>360.14</v>
      </c>
    </row>
    <row r="326" spans="1:10" ht="15.75" thickTop="1" x14ac:dyDescent="0.2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</row>
    <row r="327" spans="1:10" x14ac:dyDescent="0.25">
      <c r="A327" s="77" t="s">
        <v>559</v>
      </c>
      <c r="B327" s="76" t="s">
        <v>428</v>
      </c>
      <c r="C327" s="77" t="s">
        <v>429</v>
      </c>
      <c r="D327" s="77" t="s">
        <v>133</v>
      </c>
      <c r="E327" s="157" t="s">
        <v>430</v>
      </c>
      <c r="F327" s="157"/>
      <c r="G327" s="78" t="s">
        <v>431</v>
      </c>
      <c r="H327" s="76" t="s">
        <v>432</v>
      </c>
      <c r="I327" s="76" t="s">
        <v>433</v>
      </c>
      <c r="J327" s="76" t="s">
        <v>434</v>
      </c>
    </row>
    <row r="328" spans="1:10" ht="38.25" x14ac:dyDescent="0.25">
      <c r="A328" s="109" t="s">
        <v>132</v>
      </c>
      <c r="B328" s="110" t="s">
        <v>560</v>
      </c>
      <c r="C328" s="109" t="s">
        <v>24</v>
      </c>
      <c r="D328" s="109" t="s">
        <v>561</v>
      </c>
      <c r="E328" s="155" t="s">
        <v>267</v>
      </c>
      <c r="F328" s="155"/>
      <c r="G328" s="111" t="s">
        <v>21</v>
      </c>
      <c r="H328" s="112">
        <v>1</v>
      </c>
      <c r="I328" s="113">
        <v>632.12</v>
      </c>
      <c r="J328" s="113">
        <v>632.12</v>
      </c>
    </row>
    <row r="329" spans="1:10" ht="25.5" x14ac:dyDescent="0.25">
      <c r="A329" s="65" t="s">
        <v>119</v>
      </c>
      <c r="B329" s="21" t="s">
        <v>174</v>
      </c>
      <c r="C329" s="65" t="s">
        <v>24</v>
      </c>
      <c r="D329" s="65" t="s">
        <v>175</v>
      </c>
      <c r="E329" s="156" t="s">
        <v>150</v>
      </c>
      <c r="F329" s="156"/>
      <c r="G329" s="22" t="s">
        <v>123</v>
      </c>
      <c r="H329" s="23">
        <v>0.35630000000000001</v>
      </c>
      <c r="I329" s="24">
        <v>26.6</v>
      </c>
      <c r="J329" s="24">
        <v>9.4700000000000006</v>
      </c>
    </row>
    <row r="330" spans="1:10" ht="25.5" x14ac:dyDescent="0.25">
      <c r="A330" s="65" t="s">
        <v>119</v>
      </c>
      <c r="B330" s="21" t="s">
        <v>176</v>
      </c>
      <c r="C330" s="65" t="s">
        <v>24</v>
      </c>
      <c r="D330" s="65" t="s">
        <v>121</v>
      </c>
      <c r="E330" s="156" t="s">
        <v>150</v>
      </c>
      <c r="F330" s="156"/>
      <c r="G330" s="22" t="s">
        <v>123</v>
      </c>
      <c r="H330" s="23">
        <v>0.1779</v>
      </c>
      <c r="I330" s="24">
        <v>21.14</v>
      </c>
      <c r="J330" s="24">
        <v>3.76</v>
      </c>
    </row>
    <row r="331" spans="1:10" ht="25.5" x14ac:dyDescent="0.25">
      <c r="A331" s="63" t="s">
        <v>136</v>
      </c>
      <c r="B331" s="25" t="s">
        <v>853</v>
      </c>
      <c r="C331" s="63" t="s">
        <v>24</v>
      </c>
      <c r="D331" s="63" t="s">
        <v>854</v>
      </c>
      <c r="E331" s="153" t="s">
        <v>137</v>
      </c>
      <c r="F331" s="153"/>
      <c r="G331" s="26" t="s">
        <v>855</v>
      </c>
      <c r="H331" s="27">
        <v>0.88290000000000002</v>
      </c>
      <c r="I331" s="28">
        <v>39.71</v>
      </c>
      <c r="J331" s="28">
        <v>35.049999999999997</v>
      </c>
    </row>
    <row r="332" spans="1:10" ht="38.25" x14ac:dyDescent="0.25">
      <c r="A332" s="63" t="s">
        <v>136</v>
      </c>
      <c r="B332" s="25" t="s">
        <v>856</v>
      </c>
      <c r="C332" s="63" t="s">
        <v>24</v>
      </c>
      <c r="D332" s="63" t="s">
        <v>857</v>
      </c>
      <c r="E332" s="153" t="s">
        <v>137</v>
      </c>
      <c r="F332" s="153"/>
      <c r="G332" s="26" t="s">
        <v>21</v>
      </c>
      <c r="H332" s="27">
        <v>1</v>
      </c>
      <c r="I332" s="28">
        <v>431.79</v>
      </c>
      <c r="J332" s="28">
        <v>431.79</v>
      </c>
    </row>
    <row r="333" spans="1:10" ht="38.25" x14ac:dyDescent="0.25">
      <c r="A333" s="63" t="s">
        <v>136</v>
      </c>
      <c r="B333" s="25" t="s">
        <v>858</v>
      </c>
      <c r="C333" s="63" t="s">
        <v>24</v>
      </c>
      <c r="D333" s="63" t="s">
        <v>859</v>
      </c>
      <c r="E333" s="153" t="s">
        <v>137</v>
      </c>
      <c r="F333" s="153"/>
      <c r="G333" s="26" t="s">
        <v>26</v>
      </c>
      <c r="H333" s="27">
        <v>4.8166000000000002</v>
      </c>
      <c r="I333" s="28">
        <v>1.22</v>
      </c>
      <c r="J333" s="28">
        <v>5.87</v>
      </c>
    </row>
    <row r="334" spans="1:10" ht="38.25" x14ac:dyDescent="0.25">
      <c r="A334" s="63" t="s">
        <v>136</v>
      </c>
      <c r="B334" s="25" t="s">
        <v>860</v>
      </c>
      <c r="C334" s="63" t="s">
        <v>24</v>
      </c>
      <c r="D334" s="63" t="s">
        <v>861</v>
      </c>
      <c r="E334" s="153" t="s">
        <v>137</v>
      </c>
      <c r="F334" s="153"/>
      <c r="G334" s="26" t="s">
        <v>25</v>
      </c>
      <c r="H334" s="27">
        <v>6.8503999999999996</v>
      </c>
      <c r="I334" s="28">
        <v>21.34</v>
      </c>
      <c r="J334" s="28">
        <v>146.18</v>
      </c>
    </row>
    <row r="335" spans="1:10" ht="25.5" x14ac:dyDescent="0.25">
      <c r="A335" s="64"/>
      <c r="B335" s="64"/>
      <c r="C335" s="64"/>
      <c r="D335" s="64"/>
      <c r="E335" s="64" t="s">
        <v>126</v>
      </c>
      <c r="F335" s="20">
        <v>4.9370918936136325</v>
      </c>
      <c r="G335" s="64" t="s">
        <v>127</v>
      </c>
      <c r="H335" s="20">
        <v>4.3600000000000003</v>
      </c>
      <c r="I335" s="64" t="s">
        <v>128</v>
      </c>
      <c r="J335" s="20">
        <v>9.3000000000000007</v>
      </c>
    </row>
    <row r="336" spans="1:10" ht="26.25" thickBot="1" x14ac:dyDescent="0.3">
      <c r="A336" s="64"/>
      <c r="B336" s="64"/>
      <c r="C336" s="64"/>
      <c r="D336" s="64"/>
      <c r="E336" s="64" t="s">
        <v>129</v>
      </c>
      <c r="F336" s="20">
        <v>182.17</v>
      </c>
      <c r="G336" s="64"/>
      <c r="H336" s="154" t="s">
        <v>130</v>
      </c>
      <c r="I336" s="154"/>
      <c r="J336" s="20">
        <v>814.29</v>
      </c>
    </row>
    <row r="337" spans="1:10" ht="15.75" thickTop="1" x14ac:dyDescent="0.2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</row>
    <row r="338" spans="1:10" x14ac:dyDescent="0.25">
      <c r="A338" s="77" t="s">
        <v>562</v>
      </c>
      <c r="B338" s="76" t="s">
        <v>428</v>
      </c>
      <c r="C338" s="77" t="s">
        <v>429</v>
      </c>
      <c r="D338" s="77" t="s">
        <v>133</v>
      </c>
      <c r="E338" s="157" t="s">
        <v>430</v>
      </c>
      <c r="F338" s="157"/>
      <c r="G338" s="78" t="s">
        <v>431</v>
      </c>
      <c r="H338" s="76" t="s">
        <v>432</v>
      </c>
      <c r="I338" s="76" t="s">
        <v>433</v>
      </c>
      <c r="J338" s="76" t="s">
        <v>434</v>
      </c>
    </row>
    <row r="339" spans="1:10" x14ac:dyDescent="0.25">
      <c r="A339" s="109" t="s">
        <v>132</v>
      </c>
      <c r="B339" s="110" t="s">
        <v>563</v>
      </c>
      <c r="C339" s="109" t="s">
        <v>20</v>
      </c>
      <c r="D339" s="109" t="s">
        <v>564</v>
      </c>
      <c r="E339" s="155" t="s">
        <v>122</v>
      </c>
      <c r="F339" s="155"/>
      <c r="G339" s="111" t="s">
        <v>21</v>
      </c>
      <c r="H339" s="112">
        <v>1</v>
      </c>
      <c r="I339" s="113">
        <v>348.95</v>
      </c>
      <c r="J339" s="113">
        <v>348.95</v>
      </c>
    </row>
    <row r="340" spans="1:10" ht="25.5" x14ac:dyDescent="0.25">
      <c r="A340" s="65" t="s">
        <v>119</v>
      </c>
      <c r="B340" s="21" t="s">
        <v>164</v>
      </c>
      <c r="C340" s="65" t="s">
        <v>20</v>
      </c>
      <c r="D340" s="65" t="s">
        <v>165</v>
      </c>
      <c r="E340" s="156" t="s">
        <v>122</v>
      </c>
      <c r="F340" s="156"/>
      <c r="G340" s="22" t="s">
        <v>123</v>
      </c>
      <c r="H340" s="23">
        <v>0.14000000000000001</v>
      </c>
      <c r="I340" s="24">
        <v>18.18</v>
      </c>
      <c r="J340" s="24">
        <v>2.54</v>
      </c>
    </row>
    <row r="341" spans="1:10" ht="25.5" x14ac:dyDescent="0.25">
      <c r="A341" s="65" t="s">
        <v>119</v>
      </c>
      <c r="B341" s="21" t="s">
        <v>199</v>
      </c>
      <c r="C341" s="65" t="s">
        <v>20</v>
      </c>
      <c r="D341" s="65" t="s">
        <v>175</v>
      </c>
      <c r="E341" s="156" t="s">
        <v>122</v>
      </c>
      <c r="F341" s="156"/>
      <c r="G341" s="22" t="s">
        <v>123</v>
      </c>
      <c r="H341" s="23">
        <v>0.17</v>
      </c>
      <c r="I341" s="24">
        <v>22.81</v>
      </c>
      <c r="J341" s="24">
        <v>3.87</v>
      </c>
    </row>
    <row r="342" spans="1:10" ht="25.5" x14ac:dyDescent="0.25">
      <c r="A342" s="65" t="s">
        <v>119</v>
      </c>
      <c r="B342" s="21" t="s">
        <v>162</v>
      </c>
      <c r="C342" s="65" t="s">
        <v>20</v>
      </c>
      <c r="D342" s="65" t="s">
        <v>163</v>
      </c>
      <c r="E342" s="156" t="s">
        <v>122</v>
      </c>
      <c r="F342" s="156"/>
      <c r="G342" s="22" t="s">
        <v>123</v>
      </c>
      <c r="H342" s="23">
        <v>9.89</v>
      </c>
      <c r="I342" s="24">
        <v>22.69</v>
      </c>
      <c r="J342" s="24">
        <v>224.4</v>
      </c>
    </row>
    <row r="343" spans="1:10" ht="25.5" x14ac:dyDescent="0.25">
      <c r="A343" s="65" t="s">
        <v>119</v>
      </c>
      <c r="B343" s="21" t="s">
        <v>273</v>
      </c>
      <c r="C343" s="65" t="s">
        <v>20</v>
      </c>
      <c r="D343" s="65" t="s">
        <v>274</v>
      </c>
      <c r="E343" s="156" t="s">
        <v>122</v>
      </c>
      <c r="F343" s="156"/>
      <c r="G343" s="22" t="s">
        <v>31</v>
      </c>
      <c r="H343" s="23">
        <v>5.9999999999999995E-4</v>
      </c>
      <c r="I343" s="24">
        <v>495.75</v>
      </c>
      <c r="J343" s="24">
        <v>0.28999999999999998</v>
      </c>
    </row>
    <row r="344" spans="1:10" x14ac:dyDescent="0.25">
      <c r="A344" s="63" t="s">
        <v>136</v>
      </c>
      <c r="B344" s="25" t="s">
        <v>862</v>
      </c>
      <c r="C344" s="63" t="s">
        <v>20</v>
      </c>
      <c r="D344" s="63" t="s">
        <v>863</v>
      </c>
      <c r="E344" s="153" t="s">
        <v>137</v>
      </c>
      <c r="F344" s="153"/>
      <c r="G344" s="26" t="s">
        <v>25</v>
      </c>
      <c r="H344" s="27">
        <v>4.16</v>
      </c>
      <c r="I344" s="28">
        <v>28.33</v>
      </c>
      <c r="J344" s="28">
        <v>117.85</v>
      </c>
    </row>
    <row r="345" spans="1:10" ht="25.5" x14ac:dyDescent="0.25">
      <c r="A345" s="64"/>
      <c r="B345" s="64"/>
      <c r="C345" s="64"/>
      <c r="D345" s="64"/>
      <c r="E345" s="64" t="s">
        <v>126</v>
      </c>
      <c r="F345" s="20">
        <v>87.689122471731167</v>
      </c>
      <c r="G345" s="64" t="s">
        <v>127</v>
      </c>
      <c r="H345" s="20">
        <v>77.489999999999995</v>
      </c>
      <c r="I345" s="64" t="s">
        <v>128</v>
      </c>
      <c r="J345" s="20">
        <v>165.18</v>
      </c>
    </row>
    <row r="346" spans="1:10" ht="26.25" thickBot="1" x14ac:dyDescent="0.3">
      <c r="A346" s="64"/>
      <c r="B346" s="64"/>
      <c r="C346" s="64"/>
      <c r="D346" s="64"/>
      <c r="E346" s="64" t="s">
        <v>129</v>
      </c>
      <c r="F346" s="20">
        <v>100.56</v>
      </c>
      <c r="G346" s="64"/>
      <c r="H346" s="154" t="s">
        <v>130</v>
      </c>
      <c r="I346" s="154"/>
      <c r="J346" s="20">
        <v>449.51</v>
      </c>
    </row>
    <row r="347" spans="1:10" ht="15.75" thickTop="1" x14ac:dyDescent="0.2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</row>
    <row r="348" spans="1:10" x14ac:dyDescent="0.25">
      <c r="A348" s="77" t="s">
        <v>565</v>
      </c>
      <c r="B348" s="76" t="s">
        <v>428</v>
      </c>
      <c r="C348" s="77" t="s">
        <v>429</v>
      </c>
      <c r="D348" s="77" t="s">
        <v>133</v>
      </c>
      <c r="E348" s="157" t="s">
        <v>430</v>
      </c>
      <c r="F348" s="157"/>
      <c r="G348" s="78" t="s">
        <v>431</v>
      </c>
      <c r="H348" s="76" t="s">
        <v>432</v>
      </c>
      <c r="I348" s="76" t="s">
        <v>433</v>
      </c>
      <c r="J348" s="76" t="s">
        <v>434</v>
      </c>
    </row>
    <row r="349" spans="1:10" x14ac:dyDescent="0.25">
      <c r="A349" s="109" t="s">
        <v>132</v>
      </c>
      <c r="B349" s="110" t="s">
        <v>566</v>
      </c>
      <c r="C349" s="109" t="s">
        <v>20</v>
      </c>
      <c r="D349" s="109" t="s">
        <v>567</v>
      </c>
      <c r="E349" s="155" t="s">
        <v>122</v>
      </c>
      <c r="F349" s="155"/>
      <c r="G349" s="111" t="s">
        <v>21</v>
      </c>
      <c r="H349" s="112">
        <v>1</v>
      </c>
      <c r="I349" s="113">
        <v>681.66</v>
      </c>
      <c r="J349" s="113">
        <v>681.66</v>
      </c>
    </row>
    <row r="350" spans="1:10" ht="25.5" x14ac:dyDescent="0.25">
      <c r="A350" s="65" t="s">
        <v>119</v>
      </c>
      <c r="B350" s="21" t="s">
        <v>250</v>
      </c>
      <c r="C350" s="65" t="s">
        <v>20</v>
      </c>
      <c r="D350" s="65" t="s">
        <v>251</v>
      </c>
      <c r="E350" s="156" t="s">
        <v>122</v>
      </c>
      <c r="F350" s="156"/>
      <c r="G350" s="22" t="s">
        <v>123</v>
      </c>
      <c r="H350" s="23">
        <v>2.8</v>
      </c>
      <c r="I350" s="24">
        <v>18.21</v>
      </c>
      <c r="J350" s="24">
        <v>50.98</v>
      </c>
    </row>
    <row r="351" spans="1:10" ht="25.5" x14ac:dyDescent="0.25">
      <c r="A351" s="65" t="s">
        <v>119</v>
      </c>
      <c r="B351" s="21" t="s">
        <v>199</v>
      </c>
      <c r="C351" s="65" t="s">
        <v>20</v>
      </c>
      <c r="D351" s="65" t="s">
        <v>175</v>
      </c>
      <c r="E351" s="156" t="s">
        <v>122</v>
      </c>
      <c r="F351" s="156"/>
      <c r="G351" s="22" t="s">
        <v>123</v>
      </c>
      <c r="H351" s="23">
        <v>1</v>
      </c>
      <c r="I351" s="24">
        <v>22.81</v>
      </c>
      <c r="J351" s="24">
        <v>22.81</v>
      </c>
    </row>
    <row r="352" spans="1:10" x14ac:dyDescent="0.25">
      <c r="A352" s="63" t="s">
        <v>136</v>
      </c>
      <c r="B352" s="25" t="s">
        <v>864</v>
      </c>
      <c r="C352" s="63" t="s">
        <v>20</v>
      </c>
      <c r="D352" s="63" t="s">
        <v>865</v>
      </c>
      <c r="E352" s="153" t="s">
        <v>137</v>
      </c>
      <c r="F352" s="153"/>
      <c r="G352" s="26" t="s">
        <v>21</v>
      </c>
      <c r="H352" s="27">
        <v>1</v>
      </c>
      <c r="I352" s="28">
        <v>424.05</v>
      </c>
      <c r="J352" s="28">
        <v>424.05</v>
      </c>
    </row>
    <row r="353" spans="1:10" x14ac:dyDescent="0.25">
      <c r="A353" s="63" t="s">
        <v>136</v>
      </c>
      <c r="B353" s="25" t="s">
        <v>866</v>
      </c>
      <c r="C353" s="63" t="s">
        <v>20</v>
      </c>
      <c r="D353" s="63" t="s">
        <v>867</v>
      </c>
      <c r="E353" s="153" t="s">
        <v>137</v>
      </c>
      <c r="F353" s="153"/>
      <c r="G353" s="26" t="s">
        <v>196</v>
      </c>
      <c r="H353" s="27">
        <v>1</v>
      </c>
      <c r="I353" s="28">
        <v>183.82</v>
      </c>
      <c r="J353" s="28">
        <v>183.82</v>
      </c>
    </row>
    <row r="354" spans="1:10" ht="25.5" x14ac:dyDescent="0.25">
      <c r="A354" s="64"/>
      <c r="B354" s="64"/>
      <c r="C354" s="64"/>
      <c r="D354" s="64"/>
      <c r="E354" s="64" t="s">
        <v>126</v>
      </c>
      <c r="F354" s="20">
        <v>26.182513139034878</v>
      </c>
      <c r="G354" s="64" t="s">
        <v>127</v>
      </c>
      <c r="H354" s="20">
        <v>23.14</v>
      </c>
      <c r="I354" s="64" t="s">
        <v>128</v>
      </c>
      <c r="J354" s="20">
        <v>49.32</v>
      </c>
    </row>
    <row r="355" spans="1:10" ht="26.25" thickBot="1" x14ac:dyDescent="0.3">
      <c r="A355" s="64"/>
      <c r="B355" s="64"/>
      <c r="C355" s="64"/>
      <c r="D355" s="64"/>
      <c r="E355" s="64" t="s">
        <v>129</v>
      </c>
      <c r="F355" s="20">
        <v>196.45</v>
      </c>
      <c r="G355" s="64"/>
      <c r="H355" s="154" t="s">
        <v>130</v>
      </c>
      <c r="I355" s="154"/>
      <c r="J355" s="20">
        <v>878.11</v>
      </c>
    </row>
    <row r="356" spans="1:10" ht="15.75" thickTop="1" x14ac:dyDescent="0.2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</row>
    <row r="357" spans="1:10" x14ac:dyDescent="0.25">
      <c r="A357" s="106" t="s">
        <v>46</v>
      </c>
      <c r="B357" s="106"/>
      <c r="C357" s="106"/>
      <c r="D357" s="106" t="s">
        <v>568</v>
      </c>
      <c r="E357" s="106"/>
      <c r="F357" s="158"/>
      <c r="G357" s="158"/>
      <c r="H357" s="107"/>
      <c r="I357" s="106"/>
      <c r="J357" s="108">
        <v>967255.05</v>
      </c>
    </row>
    <row r="358" spans="1:10" x14ac:dyDescent="0.25">
      <c r="A358" s="77" t="s">
        <v>47</v>
      </c>
      <c r="B358" s="76" t="s">
        <v>428</v>
      </c>
      <c r="C358" s="77" t="s">
        <v>429</v>
      </c>
      <c r="D358" s="77" t="s">
        <v>133</v>
      </c>
      <c r="E358" s="157" t="s">
        <v>430</v>
      </c>
      <c r="F358" s="157"/>
      <c r="G358" s="78" t="s">
        <v>431</v>
      </c>
      <c r="H358" s="76" t="s">
        <v>432</v>
      </c>
      <c r="I358" s="76" t="s">
        <v>433</v>
      </c>
      <c r="J358" s="76" t="s">
        <v>434</v>
      </c>
    </row>
    <row r="359" spans="1:10" x14ac:dyDescent="0.25">
      <c r="A359" s="109" t="s">
        <v>132</v>
      </c>
      <c r="B359" s="110" t="s">
        <v>569</v>
      </c>
      <c r="C359" s="109" t="s">
        <v>20</v>
      </c>
      <c r="D359" s="109" t="s">
        <v>570</v>
      </c>
      <c r="E359" s="155" t="s">
        <v>122</v>
      </c>
      <c r="F359" s="155"/>
      <c r="G359" s="111" t="s">
        <v>21</v>
      </c>
      <c r="H359" s="112">
        <v>1</v>
      </c>
      <c r="I359" s="113">
        <v>74.75</v>
      </c>
      <c r="J359" s="113">
        <v>74.75</v>
      </c>
    </row>
    <row r="360" spans="1:10" ht="25.5" x14ac:dyDescent="0.25">
      <c r="A360" s="65" t="s">
        <v>119</v>
      </c>
      <c r="B360" s="21" t="s">
        <v>120</v>
      </c>
      <c r="C360" s="65" t="s">
        <v>20</v>
      </c>
      <c r="D360" s="65" t="s">
        <v>121</v>
      </c>
      <c r="E360" s="156" t="s">
        <v>122</v>
      </c>
      <c r="F360" s="156"/>
      <c r="G360" s="22" t="s">
        <v>123</v>
      </c>
      <c r="H360" s="23">
        <v>0.3</v>
      </c>
      <c r="I360" s="24">
        <v>18.16</v>
      </c>
      <c r="J360" s="24">
        <v>5.44</v>
      </c>
    </row>
    <row r="361" spans="1:10" ht="25.5" x14ac:dyDescent="0.25">
      <c r="A361" s="65" t="s">
        <v>119</v>
      </c>
      <c r="B361" s="21" t="s">
        <v>197</v>
      </c>
      <c r="C361" s="65" t="s">
        <v>20</v>
      </c>
      <c r="D361" s="65" t="s">
        <v>195</v>
      </c>
      <c r="E361" s="156" t="s">
        <v>122</v>
      </c>
      <c r="F361" s="156"/>
      <c r="G361" s="22" t="s">
        <v>123</v>
      </c>
      <c r="H361" s="23">
        <v>0.3</v>
      </c>
      <c r="I361" s="24">
        <v>22.57</v>
      </c>
      <c r="J361" s="24">
        <v>6.77</v>
      </c>
    </row>
    <row r="362" spans="1:10" x14ac:dyDescent="0.25">
      <c r="A362" s="63" t="s">
        <v>136</v>
      </c>
      <c r="B362" s="25" t="s">
        <v>141</v>
      </c>
      <c r="C362" s="63" t="s">
        <v>20</v>
      </c>
      <c r="D362" s="63" t="s">
        <v>142</v>
      </c>
      <c r="E362" s="153" t="s">
        <v>137</v>
      </c>
      <c r="F362" s="153"/>
      <c r="G362" s="26" t="s">
        <v>37</v>
      </c>
      <c r="H362" s="27">
        <v>0.01</v>
      </c>
      <c r="I362" s="28">
        <v>13.16</v>
      </c>
      <c r="J362" s="28">
        <v>0.13</v>
      </c>
    </row>
    <row r="363" spans="1:10" x14ac:dyDescent="0.25">
      <c r="A363" s="63" t="s">
        <v>136</v>
      </c>
      <c r="B363" s="25" t="s">
        <v>868</v>
      </c>
      <c r="C363" s="63" t="s">
        <v>20</v>
      </c>
      <c r="D363" s="63" t="s">
        <v>869</v>
      </c>
      <c r="E363" s="153" t="s">
        <v>137</v>
      </c>
      <c r="F363" s="153"/>
      <c r="G363" s="26" t="s">
        <v>196</v>
      </c>
      <c r="H363" s="27">
        <v>2</v>
      </c>
      <c r="I363" s="28">
        <v>4.16</v>
      </c>
      <c r="J363" s="28">
        <v>8.32</v>
      </c>
    </row>
    <row r="364" spans="1:10" x14ac:dyDescent="0.25">
      <c r="A364" s="63" t="s">
        <v>136</v>
      </c>
      <c r="B364" s="25" t="s">
        <v>870</v>
      </c>
      <c r="C364" s="63" t="s">
        <v>20</v>
      </c>
      <c r="D364" s="63" t="s">
        <v>871</v>
      </c>
      <c r="E364" s="153" t="s">
        <v>137</v>
      </c>
      <c r="F364" s="153"/>
      <c r="G364" s="26" t="s">
        <v>21</v>
      </c>
      <c r="H364" s="27">
        <v>1.1000000000000001</v>
      </c>
      <c r="I364" s="28">
        <v>49.18</v>
      </c>
      <c r="J364" s="28">
        <v>54.09</v>
      </c>
    </row>
    <row r="365" spans="1:10" ht="25.5" x14ac:dyDescent="0.25">
      <c r="A365" s="64"/>
      <c r="B365" s="64"/>
      <c r="C365" s="64"/>
      <c r="D365" s="64"/>
      <c r="E365" s="64" t="s">
        <v>126</v>
      </c>
      <c r="F365" s="20">
        <v>4.4699262090566441</v>
      </c>
      <c r="G365" s="64" t="s">
        <v>127</v>
      </c>
      <c r="H365" s="20">
        <v>3.95</v>
      </c>
      <c r="I365" s="64" t="s">
        <v>128</v>
      </c>
      <c r="J365" s="20">
        <v>8.42</v>
      </c>
    </row>
    <row r="366" spans="1:10" ht="26.25" thickBot="1" x14ac:dyDescent="0.3">
      <c r="A366" s="64"/>
      <c r="B366" s="64"/>
      <c r="C366" s="64"/>
      <c r="D366" s="64"/>
      <c r="E366" s="64" t="s">
        <v>129</v>
      </c>
      <c r="F366" s="20">
        <v>21.54</v>
      </c>
      <c r="G366" s="64"/>
      <c r="H366" s="154" t="s">
        <v>130</v>
      </c>
      <c r="I366" s="154"/>
      <c r="J366" s="20">
        <v>96.29</v>
      </c>
    </row>
    <row r="367" spans="1:10" ht="15.75" thickTop="1" x14ac:dyDescent="0.2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</row>
    <row r="368" spans="1:10" x14ac:dyDescent="0.25">
      <c r="A368" s="77" t="s">
        <v>48</v>
      </c>
      <c r="B368" s="76" t="s">
        <v>428</v>
      </c>
      <c r="C368" s="77" t="s">
        <v>429</v>
      </c>
      <c r="D368" s="77" t="s">
        <v>133</v>
      </c>
      <c r="E368" s="157" t="s">
        <v>430</v>
      </c>
      <c r="F368" s="157"/>
      <c r="G368" s="78" t="s">
        <v>431</v>
      </c>
      <c r="H368" s="76" t="s">
        <v>432</v>
      </c>
      <c r="I368" s="76" t="s">
        <v>433</v>
      </c>
      <c r="J368" s="76" t="s">
        <v>434</v>
      </c>
    </row>
    <row r="369" spans="1:10" x14ac:dyDescent="0.25">
      <c r="A369" s="109" t="s">
        <v>132</v>
      </c>
      <c r="B369" s="110" t="s">
        <v>571</v>
      </c>
      <c r="C369" s="109" t="s">
        <v>20</v>
      </c>
      <c r="D369" s="109" t="s">
        <v>572</v>
      </c>
      <c r="E369" s="155" t="s">
        <v>122</v>
      </c>
      <c r="F369" s="155"/>
      <c r="G369" s="111" t="s">
        <v>25</v>
      </c>
      <c r="H369" s="112">
        <v>1</v>
      </c>
      <c r="I369" s="113">
        <v>70.03</v>
      </c>
      <c r="J369" s="113">
        <v>70.03</v>
      </c>
    </row>
    <row r="370" spans="1:10" ht="25.5" x14ac:dyDescent="0.25">
      <c r="A370" s="65" t="s">
        <v>119</v>
      </c>
      <c r="B370" s="21" t="s">
        <v>120</v>
      </c>
      <c r="C370" s="65" t="s">
        <v>20</v>
      </c>
      <c r="D370" s="65" t="s">
        <v>121</v>
      </c>
      <c r="E370" s="156" t="s">
        <v>122</v>
      </c>
      <c r="F370" s="156"/>
      <c r="G370" s="22" t="s">
        <v>123</v>
      </c>
      <c r="H370" s="23">
        <v>0.15</v>
      </c>
      <c r="I370" s="24">
        <v>18.16</v>
      </c>
      <c r="J370" s="24">
        <v>2.72</v>
      </c>
    </row>
    <row r="371" spans="1:10" ht="25.5" x14ac:dyDescent="0.25">
      <c r="A371" s="65" t="s">
        <v>119</v>
      </c>
      <c r="B371" s="21" t="s">
        <v>493</v>
      </c>
      <c r="C371" s="65" t="s">
        <v>20</v>
      </c>
      <c r="D371" s="65" t="s">
        <v>494</v>
      </c>
      <c r="E371" s="156" t="s">
        <v>122</v>
      </c>
      <c r="F371" s="156"/>
      <c r="G371" s="22" t="s">
        <v>123</v>
      </c>
      <c r="H371" s="23">
        <v>0.15</v>
      </c>
      <c r="I371" s="24">
        <v>14.05</v>
      </c>
      <c r="J371" s="24">
        <v>2.1</v>
      </c>
    </row>
    <row r="372" spans="1:10" x14ac:dyDescent="0.25">
      <c r="A372" s="63" t="s">
        <v>136</v>
      </c>
      <c r="B372" s="25" t="s">
        <v>868</v>
      </c>
      <c r="C372" s="63" t="s">
        <v>20</v>
      </c>
      <c r="D372" s="63" t="s">
        <v>869</v>
      </c>
      <c r="E372" s="153" t="s">
        <v>137</v>
      </c>
      <c r="F372" s="153"/>
      <c r="G372" s="26" t="s">
        <v>196</v>
      </c>
      <c r="H372" s="27">
        <v>1</v>
      </c>
      <c r="I372" s="28">
        <v>4.16</v>
      </c>
      <c r="J372" s="28">
        <v>4.16</v>
      </c>
    </row>
    <row r="373" spans="1:10" x14ac:dyDescent="0.25">
      <c r="A373" s="63" t="s">
        <v>136</v>
      </c>
      <c r="B373" s="25" t="s">
        <v>872</v>
      </c>
      <c r="C373" s="63" t="s">
        <v>20</v>
      </c>
      <c r="D373" s="63" t="s">
        <v>572</v>
      </c>
      <c r="E373" s="153" t="s">
        <v>137</v>
      </c>
      <c r="F373" s="153"/>
      <c r="G373" s="26" t="s">
        <v>25</v>
      </c>
      <c r="H373" s="27">
        <v>1.1000000000000001</v>
      </c>
      <c r="I373" s="28">
        <v>55.5</v>
      </c>
      <c r="J373" s="28">
        <v>61.05</v>
      </c>
    </row>
    <row r="374" spans="1:10" ht="25.5" x14ac:dyDescent="0.25">
      <c r="A374" s="64"/>
      <c r="B374" s="64"/>
      <c r="C374" s="64"/>
      <c r="D374" s="64"/>
      <c r="E374" s="64" t="s">
        <v>126</v>
      </c>
      <c r="F374" s="20">
        <v>0.93964007007485273</v>
      </c>
      <c r="G374" s="64" t="s">
        <v>127</v>
      </c>
      <c r="H374" s="20">
        <v>0.83</v>
      </c>
      <c r="I374" s="64" t="s">
        <v>128</v>
      </c>
      <c r="J374" s="20">
        <v>1.77</v>
      </c>
    </row>
    <row r="375" spans="1:10" ht="26.25" thickBot="1" x14ac:dyDescent="0.3">
      <c r="A375" s="64"/>
      <c r="B375" s="64"/>
      <c r="C375" s="64"/>
      <c r="D375" s="64"/>
      <c r="E375" s="64" t="s">
        <v>129</v>
      </c>
      <c r="F375" s="20">
        <v>20.18</v>
      </c>
      <c r="G375" s="64"/>
      <c r="H375" s="154" t="s">
        <v>130</v>
      </c>
      <c r="I375" s="154"/>
      <c r="J375" s="20">
        <v>90.21</v>
      </c>
    </row>
    <row r="376" spans="1:10" ht="15.75" thickTop="1" x14ac:dyDescent="0.2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</row>
    <row r="377" spans="1:10" x14ac:dyDescent="0.25">
      <c r="A377" s="77" t="s">
        <v>49</v>
      </c>
      <c r="B377" s="76" t="s">
        <v>428</v>
      </c>
      <c r="C377" s="77" t="s">
        <v>429</v>
      </c>
      <c r="D377" s="77" t="s">
        <v>133</v>
      </c>
      <c r="E377" s="157" t="s">
        <v>430</v>
      </c>
      <c r="F377" s="157"/>
      <c r="G377" s="78" t="s">
        <v>431</v>
      </c>
      <c r="H377" s="76" t="s">
        <v>432</v>
      </c>
      <c r="I377" s="76" t="s">
        <v>433</v>
      </c>
      <c r="J377" s="76" t="s">
        <v>434</v>
      </c>
    </row>
    <row r="378" spans="1:10" x14ac:dyDescent="0.25">
      <c r="A378" s="109" t="s">
        <v>132</v>
      </c>
      <c r="B378" s="110" t="s">
        <v>573</v>
      </c>
      <c r="C378" s="109" t="s">
        <v>20</v>
      </c>
      <c r="D378" s="109" t="s">
        <v>574</v>
      </c>
      <c r="E378" s="155" t="s">
        <v>122</v>
      </c>
      <c r="F378" s="155"/>
      <c r="G378" s="111" t="s">
        <v>21</v>
      </c>
      <c r="H378" s="112">
        <v>1</v>
      </c>
      <c r="I378" s="113">
        <v>84.26</v>
      </c>
      <c r="J378" s="113">
        <v>84.26</v>
      </c>
    </row>
    <row r="379" spans="1:10" ht="25.5" x14ac:dyDescent="0.25">
      <c r="A379" s="65" t="s">
        <v>119</v>
      </c>
      <c r="B379" s="21" t="s">
        <v>120</v>
      </c>
      <c r="C379" s="65" t="s">
        <v>20</v>
      </c>
      <c r="D379" s="65" t="s">
        <v>121</v>
      </c>
      <c r="E379" s="156" t="s">
        <v>122</v>
      </c>
      <c r="F379" s="156"/>
      <c r="G379" s="22" t="s">
        <v>123</v>
      </c>
      <c r="H379" s="23">
        <v>0.5</v>
      </c>
      <c r="I379" s="24">
        <v>18.16</v>
      </c>
      <c r="J379" s="24">
        <v>9.08</v>
      </c>
    </row>
    <row r="380" spans="1:10" ht="25.5" x14ac:dyDescent="0.25">
      <c r="A380" s="65" t="s">
        <v>119</v>
      </c>
      <c r="B380" s="21" t="s">
        <v>197</v>
      </c>
      <c r="C380" s="65" t="s">
        <v>20</v>
      </c>
      <c r="D380" s="65" t="s">
        <v>195</v>
      </c>
      <c r="E380" s="156" t="s">
        <v>122</v>
      </c>
      <c r="F380" s="156"/>
      <c r="G380" s="22" t="s">
        <v>123</v>
      </c>
      <c r="H380" s="23">
        <v>0.5</v>
      </c>
      <c r="I380" s="24">
        <v>22.57</v>
      </c>
      <c r="J380" s="24">
        <v>11.28</v>
      </c>
    </row>
    <row r="381" spans="1:10" x14ac:dyDescent="0.25">
      <c r="A381" s="63" t="s">
        <v>136</v>
      </c>
      <c r="B381" s="25" t="s">
        <v>145</v>
      </c>
      <c r="C381" s="63" t="s">
        <v>20</v>
      </c>
      <c r="D381" s="63" t="s">
        <v>146</v>
      </c>
      <c r="E381" s="153" t="s">
        <v>137</v>
      </c>
      <c r="F381" s="153"/>
      <c r="G381" s="26" t="s">
        <v>26</v>
      </c>
      <c r="H381" s="27">
        <v>1.4</v>
      </c>
      <c r="I381" s="28">
        <v>0.7</v>
      </c>
      <c r="J381" s="28">
        <v>0.98</v>
      </c>
    </row>
    <row r="382" spans="1:10" x14ac:dyDescent="0.25">
      <c r="A382" s="63" t="s">
        <v>136</v>
      </c>
      <c r="B382" s="25" t="s">
        <v>143</v>
      </c>
      <c r="C382" s="63" t="s">
        <v>20</v>
      </c>
      <c r="D382" s="63" t="s">
        <v>144</v>
      </c>
      <c r="E382" s="153" t="s">
        <v>137</v>
      </c>
      <c r="F382" s="153"/>
      <c r="G382" s="26" t="s">
        <v>26</v>
      </c>
      <c r="H382" s="27">
        <v>1.4</v>
      </c>
      <c r="I382" s="28">
        <v>1.85</v>
      </c>
      <c r="J382" s="28">
        <v>2.59</v>
      </c>
    </row>
    <row r="383" spans="1:10" x14ac:dyDescent="0.25">
      <c r="A383" s="63" t="s">
        <v>136</v>
      </c>
      <c r="B383" s="25" t="s">
        <v>141</v>
      </c>
      <c r="C383" s="63" t="s">
        <v>20</v>
      </c>
      <c r="D383" s="63" t="s">
        <v>142</v>
      </c>
      <c r="E383" s="153" t="s">
        <v>137</v>
      </c>
      <c r="F383" s="153"/>
      <c r="G383" s="26" t="s">
        <v>37</v>
      </c>
      <c r="H383" s="27">
        <v>0.01</v>
      </c>
      <c r="I383" s="28">
        <v>13.16</v>
      </c>
      <c r="J383" s="28">
        <v>0.13</v>
      </c>
    </row>
    <row r="384" spans="1:10" x14ac:dyDescent="0.25">
      <c r="A384" s="63" t="s">
        <v>136</v>
      </c>
      <c r="B384" s="25" t="s">
        <v>873</v>
      </c>
      <c r="C384" s="63" t="s">
        <v>20</v>
      </c>
      <c r="D384" s="63" t="s">
        <v>874</v>
      </c>
      <c r="E384" s="153" t="s">
        <v>137</v>
      </c>
      <c r="F384" s="153"/>
      <c r="G384" s="26" t="s">
        <v>26</v>
      </c>
      <c r="H384" s="27">
        <v>1.4</v>
      </c>
      <c r="I384" s="28">
        <v>3</v>
      </c>
      <c r="J384" s="28">
        <v>4.2</v>
      </c>
    </row>
    <row r="385" spans="1:10" x14ac:dyDescent="0.25">
      <c r="A385" s="63" t="s">
        <v>136</v>
      </c>
      <c r="B385" s="25" t="s">
        <v>875</v>
      </c>
      <c r="C385" s="63" t="s">
        <v>20</v>
      </c>
      <c r="D385" s="63" t="s">
        <v>876</v>
      </c>
      <c r="E385" s="153" t="s">
        <v>137</v>
      </c>
      <c r="F385" s="153"/>
      <c r="G385" s="26" t="s">
        <v>26</v>
      </c>
      <c r="H385" s="27">
        <v>0.56000000000000005</v>
      </c>
      <c r="I385" s="28">
        <v>100</v>
      </c>
      <c r="J385" s="28">
        <v>56</v>
      </c>
    </row>
    <row r="386" spans="1:10" ht="25.5" x14ac:dyDescent="0.25">
      <c r="A386" s="64"/>
      <c r="B386" s="64"/>
      <c r="C386" s="64"/>
      <c r="D386" s="64"/>
      <c r="E386" s="64" t="s">
        <v>126</v>
      </c>
      <c r="F386" s="20">
        <v>7.4534161490683228</v>
      </c>
      <c r="G386" s="64" t="s">
        <v>127</v>
      </c>
      <c r="H386" s="20">
        <v>6.59</v>
      </c>
      <c r="I386" s="64" t="s">
        <v>128</v>
      </c>
      <c r="J386" s="20">
        <v>14.04</v>
      </c>
    </row>
    <row r="387" spans="1:10" ht="26.25" thickBot="1" x14ac:dyDescent="0.3">
      <c r="A387" s="64"/>
      <c r="B387" s="64"/>
      <c r="C387" s="64"/>
      <c r="D387" s="64"/>
      <c r="E387" s="64" t="s">
        <v>129</v>
      </c>
      <c r="F387" s="20">
        <v>24.28</v>
      </c>
      <c r="G387" s="64"/>
      <c r="H387" s="154" t="s">
        <v>130</v>
      </c>
      <c r="I387" s="154"/>
      <c r="J387" s="20">
        <v>108.54</v>
      </c>
    </row>
    <row r="388" spans="1:10" ht="15.75" thickTop="1" x14ac:dyDescent="0.2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</row>
    <row r="389" spans="1:10" x14ac:dyDescent="0.25">
      <c r="A389" s="77" t="s">
        <v>50</v>
      </c>
      <c r="B389" s="76" t="s">
        <v>428</v>
      </c>
      <c r="C389" s="77" t="s">
        <v>429</v>
      </c>
      <c r="D389" s="77" t="s">
        <v>133</v>
      </c>
      <c r="E389" s="157" t="s">
        <v>430</v>
      </c>
      <c r="F389" s="157"/>
      <c r="G389" s="78" t="s">
        <v>431</v>
      </c>
      <c r="H389" s="76" t="s">
        <v>432</v>
      </c>
      <c r="I389" s="76" t="s">
        <v>433</v>
      </c>
      <c r="J389" s="76" t="s">
        <v>434</v>
      </c>
    </row>
    <row r="390" spans="1:10" x14ac:dyDescent="0.25">
      <c r="A390" s="109" t="s">
        <v>132</v>
      </c>
      <c r="B390" s="110" t="s">
        <v>575</v>
      </c>
      <c r="C390" s="109" t="s">
        <v>20</v>
      </c>
      <c r="D390" s="109" t="s">
        <v>576</v>
      </c>
      <c r="E390" s="155" t="s">
        <v>122</v>
      </c>
      <c r="F390" s="155"/>
      <c r="G390" s="111" t="s">
        <v>21</v>
      </c>
      <c r="H390" s="112">
        <v>1</v>
      </c>
      <c r="I390" s="113">
        <v>98.16</v>
      </c>
      <c r="J390" s="113">
        <v>98.16</v>
      </c>
    </row>
    <row r="391" spans="1:10" ht="25.5" x14ac:dyDescent="0.25">
      <c r="A391" s="65" t="s">
        <v>119</v>
      </c>
      <c r="B391" s="21" t="s">
        <v>120</v>
      </c>
      <c r="C391" s="65" t="s">
        <v>20</v>
      </c>
      <c r="D391" s="65" t="s">
        <v>121</v>
      </c>
      <c r="E391" s="156" t="s">
        <v>122</v>
      </c>
      <c r="F391" s="156"/>
      <c r="G391" s="22" t="s">
        <v>123</v>
      </c>
      <c r="H391" s="23">
        <v>1.5</v>
      </c>
      <c r="I391" s="24">
        <v>18.16</v>
      </c>
      <c r="J391" s="24">
        <v>27.24</v>
      </c>
    </row>
    <row r="392" spans="1:10" ht="25.5" x14ac:dyDescent="0.25">
      <c r="A392" s="65" t="s">
        <v>119</v>
      </c>
      <c r="B392" s="21" t="s">
        <v>197</v>
      </c>
      <c r="C392" s="65" t="s">
        <v>20</v>
      </c>
      <c r="D392" s="65" t="s">
        <v>195</v>
      </c>
      <c r="E392" s="156" t="s">
        <v>122</v>
      </c>
      <c r="F392" s="156"/>
      <c r="G392" s="22" t="s">
        <v>123</v>
      </c>
      <c r="H392" s="23">
        <v>0.75</v>
      </c>
      <c r="I392" s="24">
        <v>22.57</v>
      </c>
      <c r="J392" s="24">
        <v>16.920000000000002</v>
      </c>
    </row>
    <row r="393" spans="1:10" x14ac:dyDescent="0.25">
      <c r="A393" s="63" t="s">
        <v>136</v>
      </c>
      <c r="B393" s="25" t="s">
        <v>877</v>
      </c>
      <c r="C393" s="63" t="s">
        <v>20</v>
      </c>
      <c r="D393" s="63" t="s">
        <v>878</v>
      </c>
      <c r="E393" s="153" t="s">
        <v>137</v>
      </c>
      <c r="F393" s="153"/>
      <c r="G393" s="26" t="s">
        <v>26</v>
      </c>
      <c r="H393" s="27">
        <v>27</v>
      </c>
      <c r="I393" s="28">
        <v>2</v>
      </c>
      <c r="J393" s="28">
        <v>54</v>
      </c>
    </row>
    <row r="394" spans="1:10" ht="25.5" x14ac:dyDescent="0.25">
      <c r="A394" s="64"/>
      <c r="B394" s="64"/>
      <c r="C394" s="64"/>
      <c r="D394" s="64"/>
      <c r="E394" s="64" t="s">
        <v>126</v>
      </c>
      <c r="F394" s="20">
        <v>15.894250676859372</v>
      </c>
      <c r="G394" s="64" t="s">
        <v>127</v>
      </c>
      <c r="H394" s="20">
        <v>14.05</v>
      </c>
      <c r="I394" s="64" t="s">
        <v>128</v>
      </c>
      <c r="J394" s="20">
        <v>29.94</v>
      </c>
    </row>
    <row r="395" spans="1:10" ht="26.25" thickBot="1" x14ac:dyDescent="0.3">
      <c r="A395" s="64"/>
      <c r="B395" s="64"/>
      <c r="C395" s="64"/>
      <c r="D395" s="64"/>
      <c r="E395" s="64" t="s">
        <v>129</v>
      </c>
      <c r="F395" s="20">
        <v>28.28</v>
      </c>
      <c r="G395" s="64"/>
      <c r="H395" s="154" t="s">
        <v>130</v>
      </c>
      <c r="I395" s="154"/>
      <c r="J395" s="20">
        <v>126.44</v>
      </c>
    </row>
    <row r="396" spans="1:10" ht="15.75" thickTop="1" x14ac:dyDescent="0.2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</row>
    <row r="397" spans="1:10" x14ac:dyDescent="0.25">
      <c r="A397" s="77" t="s">
        <v>577</v>
      </c>
      <c r="B397" s="76" t="s">
        <v>428</v>
      </c>
      <c r="C397" s="77" t="s">
        <v>429</v>
      </c>
      <c r="D397" s="77" t="s">
        <v>133</v>
      </c>
      <c r="E397" s="157" t="s">
        <v>430</v>
      </c>
      <c r="F397" s="157"/>
      <c r="G397" s="78" t="s">
        <v>431</v>
      </c>
      <c r="H397" s="76" t="s">
        <v>432</v>
      </c>
      <c r="I397" s="76" t="s">
        <v>433</v>
      </c>
      <c r="J397" s="76" t="s">
        <v>434</v>
      </c>
    </row>
    <row r="398" spans="1:10" ht="25.5" x14ac:dyDescent="0.25">
      <c r="A398" s="109" t="s">
        <v>132</v>
      </c>
      <c r="B398" s="110" t="s">
        <v>578</v>
      </c>
      <c r="C398" s="109" t="s">
        <v>20</v>
      </c>
      <c r="D398" s="109" t="s">
        <v>579</v>
      </c>
      <c r="E398" s="155" t="s">
        <v>122</v>
      </c>
      <c r="F398" s="155"/>
      <c r="G398" s="111" t="s">
        <v>21</v>
      </c>
      <c r="H398" s="112">
        <v>1</v>
      </c>
      <c r="I398" s="113">
        <v>240.48</v>
      </c>
      <c r="J398" s="113">
        <v>240.48</v>
      </c>
    </row>
    <row r="399" spans="1:10" ht="25.5" x14ac:dyDescent="0.25">
      <c r="A399" s="65" t="s">
        <v>119</v>
      </c>
      <c r="B399" s="21" t="s">
        <v>120</v>
      </c>
      <c r="C399" s="65" t="s">
        <v>20</v>
      </c>
      <c r="D399" s="65" t="s">
        <v>121</v>
      </c>
      <c r="E399" s="156" t="s">
        <v>122</v>
      </c>
      <c r="F399" s="156"/>
      <c r="G399" s="22" t="s">
        <v>123</v>
      </c>
      <c r="H399" s="23">
        <v>0.3</v>
      </c>
      <c r="I399" s="24">
        <v>18.16</v>
      </c>
      <c r="J399" s="24">
        <v>5.44</v>
      </c>
    </row>
    <row r="400" spans="1:10" ht="25.5" x14ac:dyDescent="0.25">
      <c r="A400" s="65" t="s">
        <v>119</v>
      </c>
      <c r="B400" s="21" t="s">
        <v>197</v>
      </c>
      <c r="C400" s="65" t="s">
        <v>20</v>
      </c>
      <c r="D400" s="65" t="s">
        <v>195</v>
      </c>
      <c r="E400" s="156" t="s">
        <v>122</v>
      </c>
      <c r="F400" s="156"/>
      <c r="G400" s="22" t="s">
        <v>123</v>
      </c>
      <c r="H400" s="23">
        <v>0.3</v>
      </c>
      <c r="I400" s="24">
        <v>22.57</v>
      </c>
      <c r="J400" s="24">
        <v>6.77</v>
      </c>
    </row>
    <row r="401" spans="1:10" x14ac:dyDescent="0.25">
      <c r="A401" s="63" t="s">
        <v>136</v>
      </c>
      <c r="B401" s="25" t="s">
        <v>141</v>
      </c>
      <c r="C401" s="63" t="s">
        <v>20</v>
      </c>
      <c r="D401" s="63" t="s">
        <v>142</v>
      </c>
      <c r="E401" s="153" t="s">
        <v>137</v>
      </c>
      <c r="F401" s="153"/>
      <c r="G401" s="26" t="s">
        <v>37</v>
      </c>
      <c r="H401" s="27">
        <v>0.01</v>
      </c>
      <c r="I401" s="28">
        <v>13.16</v>
      </c>
      <c r="J401" s="28">
        <v>0.13</v>
      </c>
    </row>
    <row r="402" spans="1:10" x14ac:dyDescent="0.25">
      <c r="A402" s="63" t="s">
        <v>136</v>
      </c>
      <c r="B402" s="25" t="s">
        <v>879</v>
      </c>
      <c r="C402" s="63" t="s">
        <v>20</v>
      </c>
      <c r="D402" s="63" t="s">
        <v>880</v>
      </c>
      <c r="E402" s="153" t="s">
        <v>137</v>
      </c>
      <c r="F402" s="153"/>
      <c r="G402" s="26" t="s">
        <v>196</v>
      </c>
      <c r="H402" s="27">
        <v>1</v>
      </c>
      <c r="I402" s="28">
        <v>35.44</v>
      </c>
      <c r="J402" s="28">
        <v>35.44</v>
      </c>
    </row>
    <row r="403" spans="1:10" x14ac:dyDescent="0.25">
      <c r="A403" s="63" t="s">
        <v>136</v>
      </c>
      <c r="B403" s="25" t="s">
        <v>881</v>
      </c>
      <c r="C403" s="63" t="s">
        <v>20</v>
      </c>
      <c r="D403" s="63" t="s">
        <v>882</v>
      </c>
      <c r="E403" s="153" t="s">
        <v>137</v>
      </c>
      <c r="F403" s="153"/>
      <c r="G403" s="26" t="s">
        <v>21</v>
      </c>
      <c r="H403" s="27">
        <v>1</v>
      </c>
      <c r="I403" s="28">
        <v>192.7</v>
      </c>
      <c r="J403" s="28">
        <v>192.7</v>
      </c>
    </row>
    <row r="404" spans="1:10" ht="25.5" x14ac:dyDescent="0.25">
      <c r="A404" s="64"/>
      <c r="B404" s="64"/>
      <c r="C404" s="64"/>
      <c r="D404" s="64"/>
      <c r="E404" s="64" t="s">
        <v>126</v>
      </c>
      <c r="F404" s="20">
        <v>4.4699262090566441</v>
      </c>
      <c r="G404" s="64" t="s">
        <v>127</v>
      </c>
      <c r="H404" s="20">
        <v>3.95</v>
      </c>
      <c r="I404" s="64" t="s">
        <v>128</v>
      </c>
      <c r="J404" s="20">
        <v>8.42</v>
      </c>
    </row>
    <row r="405" spans="1:10" ht="26.25" thickBot="1" x14ac:dyDescent="0.3">
      <c r="A405" s="64"/>
      <c r="B405" s="64"/>
      <c r="C405" s="64"/>
      <c r="D405" s="64"/>
      <c r="E405" s="64" t="s">
        <v>129</v>
      </c>
      <c r="F405" s="20">
        <v>69.3</v>
      </c>
      <c r="G405" s="64"/>
      <c r="H405" s="154" t="s">
        <v>130</v>
      </c>
      <c r="I405" s="154"/>
      <c r="J405" s="20">
        <v>309.77999999999997</v>
      </c>
    </row>
    <row r="406" spans="1:10" ht="15.75" thickTop="1" x14ac:dyDescent="0.2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</row>
    <row r="407" spans="1:10" x14ac:dyDescent="0.25">
      <c r="A407" s="77" t="s">
        <v>580</v>
      </c>
      <c r="B407" s="76" t="s">
        <v>428</v>
      </c>
      <c r="C407" s="77" t="s">
        <v>429</v>
      </c>
      <c r="D407" s="77" t="s">
        <v>133</v>
      </c>
      <c r="E407" s="157" t="s">
        <v>430</v>
      </c>
      <c r="F407" s="157"/>
      <c r="G407" s="78" t="s">
        <v>431</v>
      </c>
      <c r="H407" s="76" t="s">
        <v>432</v>
      </c>
      <c r="I407" s="76" t="s">
        <v>433</v>
      </c>
      <c r="J407" s="76" t="s">
        <v>434</v>
      </c>
    </row>
    <row r="408" spans="1:10" x14ac:dyDescent="0.25">
      <c r="A408" s="109" t="s">
        <v>132</v>
      </c>
      <c r="B408" s="110" t="s">
        <v>581</v>
      </c>
      <c r="C408" s="109" t="s">
        <v>20</v>
      </c>
      <c r="D408" s="109" t="s">
        <v>582</v>
      </c>
      <c r="E408" s="155" t="s">
        <v>122</v>
      </c>
      <c r="F408" s="155"/>
      <c r="G408" s="111" t="s">
        <v>21</v>
      </c>
      <c r="H408" s="112">
        <v>1</v>
      </c>
      <c r="I408" s="113">
        <v>582.30999999999995</v>
      </c>
      <c r="J408" s="113">
        <v>582.30999999999995</v>
      </c>
    </row>
    <row r="409" spans="1:10" x14ac:dyDescent="0.25">
      <c r="A409" s="63" t="s">
        <v>136</v>
      </c>
      <c r="B409" s="25" t="s">
        <v>883</v>
      </c>
      <c r="C409" s="63" t="s">
        <v>20</v>
      </c>
      <c r="D409" s="63" t="s">
        <v>884</v>
      </c>
      <c r="E409" s="153" t="s">
        <v>137</v>
      </c>
      <c r="F409" s="153"/>
      <c r="G409" s="26" t="s">
        <v>21</v>
      </c>
      <c r="H409" s="27">
        <v>1</v>
      </c>
      <c r="I409" s="28">
        <v>582.30999999999995</v>
      </c>
      <c r="J409" s="28">
        <v>582.30999999999995</v>
      </c>
    </row>
    <row r="410" spans="1:10" ht="25.5" x14ac:dyDescent="0.25">
      <c r="A410" s="64"/>
      <c r="B410" s="64"/>
      <c r="C410" s="64"/>
      <c r="D410" s="64"/>
      <c r="E410" s="64" t="s">
        <v>126</v>
      </c>
      <c r="F410" s="20">
        <v>0</v>
      </c>
      <c r="G410" s="64" t="s">
        <v>127</v>
      </c>
      <c r="H410" s="20">
        <v>0</v>
      </c>
      <c r="I410" s="64" t="s">
        <v>128</v>
      </c>
      <c r="J410" s="20">
        <v>0</v>
      </c>
    </row>
    <row r="411" spans="1:10" ht="26.25" thickBot="1" x14ac:dyDescent="0.3">
      <c r="A411" s="64"/>
      <c r="B411" s="64"/>
      <c r="C411" s="64"/>
      <c r="D411" s="64"/>
      <c r="E411" s="64" t="s">
        <v>129</v>
      </c>
      <c r="F411" s="20">
        <v>167.82</v>
      </c>
      <c r="G411" s="64"/>
      <c r="H411" s="154" t="s">
        <v>130</v>
      </c>
      <c r="I411" s="154"/>
      <c r="J411" s="20">
        <v>750.13</v>
      </c>
    </row>
    <row r="412" spans="1:10" ht="15.75" thickTop="1" x14ac:dyDescent="0.2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</row>
    <row r="413" spans="1:10" x14ac:dyDescent="0.25">
      <c r="A413" s="77" t="s">
        <v>583</v>
      </c>
      <c r="B413" s="76" t="s">
        <v>428</v>
      </c>
      <c r="C413" s="77" t="s">
        <v>429</v>
      </c>
      <c r="D413" s="77" t="s">
        <v>133</v>
      </c>
      <c r="E413" s="157" t="s">
        <v>430</v>
      </c>
      <c r="F413" s="157"/>
      <c r="G413" s="78" t="s">
        <v>431</v>
      </c>
      <c r="H413" s="76" t="s">
        <v>432</v>
      </c>
      <c r="I413" s="76" t="s">
        <v>433</v>
      </c>
      <c r="J413" s="76" t="s">
        <v>434</v>
      </c>
    </row>
    <row r="414" spans="1:10" x14ac:dyDescent="0.25">
      <c r="A414" s="109" t="s">
        <v>132</v>
      </c>
      <c r="B414" s="110" t="s">
        <v>35</v>
      </c>
      <c r="C414" s="109" t="s">
        <v>20</v>
      </c>
      <c r="D414" s="109" t="s">
        <v>36</v>
      </c>
      <c r="E414" s="155" t="s">
        <v>122</v>
      </c>
      <c r="F414" s="155"/>
      <c r="G414" s="111" t="s">
        <v>37</v>
      </c>
      <c r="H414" s="112">
        <v>1</v>
      </c>
      <c r="I414" s="113">
        <v>26.05</v>
      </c>
      <c r="J414" s="113">
        <v>26.05</v>
      </c>
    </row>
    <row r="415" spans="1:10" ht="25.5" x14ac:dyDescent="0.25">
      <c r="A415" s="65" t="s">
        <v>119</v>
      </c>
      <c r="B415" s="21" t="s">
        <v>164</v>
      </c>
      <c r="C415" s="65" t="s">
        <v>20</v>
      </c>
      <c r="D415" s="65" t="s">
        <v>165</v>
      </c>
      <c r="E415" s="156" t="s">
        <v>122</v>
      </c>
      <c r="F415" s="156"/>
      <c r="G415" s="22" t="s">
        <v>123</v>
      </c>
      <c r="H415" s="23">
        <v>0.25</v>
      </c>
      <c r="I415" s="24">
        <v>18.18</v>
      </c>
      <c r="J415" s="24">
        <v>4.54</v>
      </c>
    </row>
    <row r="416" spans="1:10" ht="25.5" x14ac:dyDescent="0.25">
      <c r="A416" s="65" t="s">
        <v>119</v>
      </c>
      <c r="B416" s="21" t="s">
        <v>162</v>
      </c>
      <c r="C416" s="65" t="s">
        <v>20</v>
      </c>
      <c r="D416" s="65" t="s">
        <v>163</v>
      </c>
      <c r="E416" s="156" t="s">
        <v>122</v>
      </c>
      <c r="F416" s="156"/>
      <c r="G416" s="22" t="s">
        <v>123</v>
      </c>
      <c r="H416" s="23">
        <v>0.3</v>
      </c>
      <c r="I416" s="24">
        <v>22.69</v>
      </c>
      <c r="J416" s="24">
        <v>6.8</v>
      </c>
    </row>
    <row r="417" spans="1:10" x14ac:dyDescent="0.25">
      <c r="A417" s="63" t="s">
        <v>136</v>
      </c>
      <c r="B417" s="25" t="s">
        <v>166</v>
      </c>
      <c r="C417" s="63" t="s">
        <v>20</v>
      </c>
      <c r="D417" s="63" t="s">
        <v>167</v>
      </c>
      <c r="E417" s="153" t="s">
        <v>137</v>
      </c>
      <c r="F417" s="153"/>
      <c r="G417" s="26" t="s">
        <v>37</v>
      </c>
      <c r="H417" s="27">
        <v>1.05</v>
      </c>
      <c r="I417" s="28">
        <v>12.75</v>
      </c>
      <c r="J417" s="28">
        <v>13.38</v>
      </c>
    </row>
    <row r="418" spans="1:10" ht="25.5" x14ac:dyDescent="0.25">
      <c r="A418" s="63" t="s">
        <v>136</v>
      </c>
      <c r="B418" s="25" t="s">
        <v>168</v>
      </c>
      <c r="C418" s="63" t="s">
        <v>20</v>
      </c>
      <c r="D418" s="63" t="s">
        <v>169</v>
      </c>
      <c r="E418" s="153" t="s">
        <v>137</v>
      </c>
      <c r="F418" s="153"/>
      <c r="G418" s="26" t="s">
        <v>25</v>
      </c>
      <c r="H418" s="27">
        <v>0.01</v>
      </c>
      <c r="I418" s="28">
        <v>133.86000000000001</v>
      </c>
      <c r="J418" s="28">
        <v>1.33</v>
      </c>
    </row>
    <row r="419" spans="1:10" ht="25.5" x14ac:dyDescent="0.25">
      <c r="A419" s="64"/>
      <c r="B419" s="64"/>
      <c r="C419" s="64"/>
      <c r="D419" s="64"/>
      <c r="E419" s="64" t="s">
        <v>126</v>
      </c>
      <c r="F419" s="20">
        <v>4.1407867494824018</v>
      </c>
      <c r="G419" s="64" t="s">
        <v>127</v>
      </c>
      <c r="H419" s="20">
        <v>3.66</v>
      </c>
      <c r="I419" s="64" t="s">
        <v>128</v>
      </c>
      <c r="J419" s="20">
        <v>7.8</v>
      </c>
    </row>
    <row r="420" spans="1:10" ht="26.25" thickBot="1" x14ac:dyDescent="0.3">
      <c r="A420" s="64"/>
      <c r="B420" s="64"/>
      <c r="C420" s="64"/>
      <c r="D420" s="64"/>
      <c r="E420" s="64" t="s">
        <v>129</v>
      </c>
      <c r="F420" s="20">
        <v>7.5</v>
      </c>
      <c r="G420" s="64"/>
      <c r="H420" s="154" t="s">
        <v>130</v>
      </c>
      <c r="I420" s="154"/>
      <c r="J420" s="20">
        <v>33.549999999999997</v>
      </c>
    </row>
    <row r="421" spans="1:10" ht="15.75" thickTop="1" x14ac:dyDescent="0.2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</row>
    <row r="422" spans="1:10" x14ac:dyDescent="0.25">
      <c r="A422" s="77" t="s">
        <v>584</v>
      </c>
      <c r="B422" s="76" t="s">
        <v>428</v>
      </c>
      <c r="C422" s="77" t="s">
        <v>429</v>
      </c>
      <c r="D422" s="77" t="s">
        <v>133</v>
      </c>
      <c r="E422" s="157" t="s">
        <v>430</v>
      </c>
      <c r="F422" s="157"/>
      <c r="G422" s="78" t="s">
        <v>431</v>
      </c>
      <c r="H422" s="76" t="s">
        <v>432</v>
      </c>
      <c r="I422" s="76" t="s">
        <v>433</v>
      </c>
      <c r="J422" s="76" t="s">
        <v>434</v>
      </c>
    </row>
    <row r="423" spans="1:10" x14ac:dyDescent="0.25">
      <c r="A423" s="109" t="s">
        <v>132</v>
      </c>
      <c r="B423" s="110" t="s">
        <v>585</v>
      </c>
      <c r="C423" s="109" t="s">
        <v>20</v>
      </c>
      <c r="D423" s="109" t="s">
        <v>586</v>
      </c>
      <c r="E423" s="155" t="s">
        <v>122</v>
      </c>
      <c r="F423" s="155"/>
      <c r="G423" s="111" t="s">
        <v>26</v>
      </c>
      <c r="H423" s="112">
        <v>1</v>
      </c>
      <c r="I423" s="113">
        <v>1490.1</v>
      </c>
      <c r="J423" s="113">
        <v>1490.1</v>
      </c>
    </row>
    <row r="424" spans="1:10" ht="25.5" x14ac:dyDescent="0.25">
      <c r="A424" s="65" t="s">
        <v>119</v>
      </c>
      <c r="B424" s="21" t="s">
        <v>134</v>
      </c>
      <c r="C424" s="65" t="s">
        <v>20</v>
      </c>
      <c r="D424" s="65" t="s">
        <v>135</v>
      </c>
      <c r="E424" s="156" t="s">
        <v>122</v>
      </c>
      <c r="F424" s="156"/>
      <c r="G424" s="22" t="s">
        <v>123</v>
      </c>
      <c r="H424" s="23">
        <v>32</v>
      </c>
      <c r="I424" s="24">
        <v>22.61</v>
      </c>
      <c r="J424" s="24">
        <v>723.52</v>
      </c>
    </row>
    <row r="425" spans="1:10" ht="25.5" x14ac:dyDescent="0.25">
      <c r="A425" s="65" t="s">
        <v>119</v>
      </c>
      <c r="B425" s="21" t="s">
        <v>120</v>
      </c>
      <c r="C425" s="65" t="s">
        <v>20</v>
      </c>
      <c r="D425" s="65" t="s">
        <v>121</v>
      </c>
      <c r="E425" s="156" t="s">
        <v>122</v>
      </c>
      <c r="F425" s="156"/>
      <c r="G425" s="22" t="s">
        <v>123</v>
      </c>
      <c r="H425" s="23">
        <v>16</v>
      </c>
      <c r="I425" s="24">
        <v>18.16</v>
      </c>
      <c r="J425" s="24">
        <v>290.56</v>
      </c>
    </row>
    <row r="426" spans="1:10" x14ac:dyDescent="0.25">
      <c r="A426" s="63" t="s">
        <v>136</v>
      </c>
      <c r="B426" s="25" t="s">
        <v>885</v>
      </c>
      <c r="C426" s="63" t="s">
        <v>20</v>
      </c>
      <c r="D426" s="63" t="s">
        <v>886</v>
      </c>
      <c r="E426" s="153" t="s">
        <v>137</v>
      </c>
      <c r="F426" s="153"/>
      <c r="G426" s="26" t="s">
        <v>37</v>
      </c>
      <c r="H426" s="27">
        <v>2</v>
      </c>
      <c r="I426" s="28">
        <v>19.88</v>
      </c>
      <c r="J426" s="28">
        <v>39.76</v>
      </c>
    </row>
    <row r="427" spans="1:10" x14ac:dyDescent="0.25">
      <c r="A427" s="63" t="s">
        <v>136</v>
      </c>
      <c r="B427" s="25" t="s">
        <v>887</v>
      </c>
      <c r="C427" s="63" t="s">
        <v>20</v>
      </c>
      <c r="D427" s="63" t="s">
        <v>888</v>
      </c>
      <c r="E427" s="153" t="s">
        <v>137</v>
      </c>
      <c r="F427" s="153"/>
      <c r="G427" s="26" t="s">
        <v>25</v>
      </c>
      <c r="H427" s="27">
        <v>6</v>
      </c>
      <c r="I427" s="28">
        <v>25.03</v>
      </c>
      <c r="J427" s="28">
        <v>150.18</v>
      </c>
    </row>
    <row r="428" spans="1:10" x14ac:dyDescent="0.25">
      <c r="A428" s="63" t="s">
        <v>136</v>
      </c>
      <c r="B428" s="25" t="s">
        <v>889</v>
      </c>
      <c r="C428" s="63" t="s">
        <v>20</v>
      </c>
      <c r="D428" s="63" t="s">
        <v>890</v>
      </c>
      <c r="E428" s="153" t="s">
        <v>137</v>
      </c>
      <c r="F428" s="153"/>
      <c r="G428" s="26" t="s">
        <v>25</v>
      </c>
      <c r="H428" s="27">
        <v>3</v>
      </c>
      <c r="I428" s="28">
        <v>21.36</v>
      </c>
      <c r="J428" s="28">
        <v>64.08</v>
      </c>
    </row>
    <row r="429" spans="1:10" x14ac:dyDescent="0.25">
      <c r="A429" s="63" t="s">
        <v>136</v>
      </c>
      <c r="B429" s="25" t="s">
        <v>891</v>
      </c>
      <c r="C429" s="63" t="s">
        <v>20</v>
      </c>
      <c r="D429" s="63" t="s">
        <v>892</v>
      </c>
      <c r="E429" s="153" t="s">
        <v>137</v>
      </c>
      <c r="F429" s="153"/>
      <c r="G429" s="26" t="s">
        <v>25</v>
      </c>
      <c r="H429" s="27">
        <v>1.4</v>
      </c>
      <c r="I429" s="28">
        <v>20.47</v>
      </c>
      <c r="J429" s="28">
        <v>28.65</v>
      </c>
    </row>
    <row r="430" spans="1:10" x14ac:dyDescent="0.25">
      <c r="A430" s="63" t="s">
        <v>136</v>
      </c>
      <c r="B430" s="25" t="s">
        <v>893</v>
      </c>
      <c r="C430" s="63" t="s">
        <v>20</v>
      </c>
      <c r="D430" s="63" t="s">
        <v>894</v>
      </c>
      <c r="E430" s="153" t="s">
        <v>137</v>
      </c>
      <c r="F430" s="153"/>
      <c r="G430" s="26" t="s">
        <v>26</v>
      </c>
      <c r="H430" s="27">
        <v>2</v>
      </c>
      <c r="I430" s="28">
        <v>1.68</v>
      </c>
      <c r="J430" s="28">
        <v>3.36</v>
      </c>
    </row>
    <row r="431" spans="1:10" x14ac:dyDescent="0.25">
      <c r="A431" s="63" t="s">
        <v>136</v>
      </c>
      <c r="B431" s="25" t="s">
        <v>895</v>
      </c>
      <c r="C431" s="63" t="s">
        <v>20</v>
      </c>
      <c r="D431" s="63" t="s">
        <v>896</v>
      </c>
      <c r="E431" s="153" t="s">
        <v>137</v>
      </c>
      <c r="F431" s="153"/>
      <c r="G431" s="26" t="s">
        <v>26</v>
      </c>
      <c r="H431" s="27">
        <v>1</v>
      </c>
      <c r="I431" s="28">
        <v>12.33</v>
      </c>
      <c r="J431" s="28">
        <v>12.33</v>
      </c>
    </row>
    <row r="432" spans="1:10" x14ac:dyDescent="0.25">
      <c r="A432" s="63" t="s">
        <v>136</v>
      </c>
      <c r="B432" s="25" t="s">
        <v>897</v>
      </c>
      <c r="C432" s="63" t="s">
        <v>20</v>
      </c>
      <c r="D432" s="63" t="s">
        <v>898</v>
      </c>
      <c r="E432" s="153" t="s">
        <v>137</v>
      </c>
      <c r="F432" s="153"/>
      <c r="G432" s="26" t="s">
        <v>25</v>
      </c>
      <c r="H432" s="27">
        <v>6</v>
      </c>
      <c r="I432" s="28">
        <v>29.61</v>
      </c>
      <c r="J432" s="28">
        <v>177.66</v>
      </c>
    </row>
    <row r="433" spans="1:10" ht="25.5" x14ac:dyDescent="0.25">
      <c r="A433" s="64"/>
      <c r="B433" s="64"/>
      <c r="C433" s="64"/>
      <c r="D433" s="64"/>
      <c r="E433" s="64" t="s">
        <v>126</v>
      </c>
      <c r="F433" s="20">
        <v>377.29999470000001</v>
      </c>
      <c r="G433" s="64" t="s">
        <v>127</v>
      </c>
      <c r="H433" s="20">
        <v>333.42</v>
      </c>
      <c r="I433" s="64" t="s">
        <v>128</v>
      </c>
      <c r="J433" s="20">
        <v>710.72</v>
      </c>
    </row>
    <row r="434" spans="1:10" ht="26.25" thickBot="1" x14ac:dyDescent="0.3">
      <c r="A434" s="64"/>
      <c r="B434" s="64"/>
      <c r="C434" s="64"/>
      <c r="D434" s="64"/>
      <c r="E434" s="64" t="s">
        <v>129</v>
      </c>
      <c r="F434" s="20">
        <v>429.44</v>
      </c>
      <c r="G434" s="64"/>
      <c r="H434" s="154" t="s">
        <v>130</v>
      </c>
      <c r="I434" s="154"/>
      <c r="J434" s="20">
        <v>1919.54</v>
      </c>
    </row>
    <row r="435" spans="1:10" ht="15.75" thickTop="1" x14ac:dyDescent="0.2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</row>
    <row r="436" spans="1:10" x14ac:dyDescent="0.25">
      <c r="A436" s="77" t="s">
        <v>587</v>
      </c>
      <c r="B436" s="76" t="s">
        <v>428</v>
      </c>
      <c r="C436" s="77" t="s">
        <v>429</v>
      </c>
      <c r="D436" s="77" t="s">
        <v>133</v>
      </c>
      <c r="E436" s="157" t="s">
        <v>430</v>
      </c>
      <c r="F436" s="157"/>
      <c r="G436" s="78" t="s">
        <v>431</v>
      </c>
      <c r="H436" s="76" t="s">
        <v>432</v>
      </c>
      <c r="I436" s="76" t="s">
        <v>433</v>
      </c>
      <c r="J436" s="76" t="s">
        <v>434</v>
      </c>
    </row>
    <row r="437" spans="1:10" x14ac:dyDescent="0.25">
      <c r="A437" s="109" t="s">
        <v>132</v>
      </c>
      <c r="B437" s="110" t="s">
        <v>588</v>
      </c>
      <c r="C437" s="109" t="s">
        <v>20</v>
      </c>
      <c r="D437" s="109" t="s">
        <v>589</v>
      </c>
      <c r="E437" s="155" t="s">
        <v>122</v>
      </c>
      <c r="F437" s="155"/>
      <c r="G437" s="111" t="s">
        <v>26</v>
      </c>
      <c r="H437" s="112">
        <v>1</v>
      </c>
      <c r="I437" s="113">
        <v>2133.9</v>
      </c>
      <c r="J437" s="113">
        <v>2133.9</v>
      </c>
    </row>
    <row r="438" spans="1:10" ht="25.5" x14ac:dyDescent="0.25">
      <c r="A438" s="65" t="s">
        <v>119</v>
      </c>
      <c r="B438" s="21" t="s">
        <v>120</v>
      </c>
      <c r="C438" s="65" t="s">
        <v>20</v>
      </c>
      <c r="D438" s="65" t="s">
        <v>121</v>
      </c>
      <c r="E438" s="156" t="s">
        <v>122</v>
      </c>
      <c r="F438" s="156"/>
      <c r="G438" s="22" t="s">
        <v>123</v>
      </c>
      <c r="H438" s="23">
        <v>22</v>
      </c>
      <c r="I438" s="24">
        <v>18.16</v>
      </c>
      <c r="J438" s="24">
        <v>399.52</v>
      </c>
    </row>
    <row r="439" spans="1:10" ht="25.5" x14ac:dyDescent="0.25">
      <c r="A439" s="65" t="s">
        <v>119</v>
      </c>
      <c r="B439" s="21" t="s">
        <v>134</v>
      </c>
      <c r="C439" s="65" t="s">
        <v>20</v>
      </c>
      <c r="D439" s="65" t="s">
        <v>135</v>
      </c>
      <c r="E439" s="156" t="s">
        <v>122</v>
      </c>
      <c r="F439" s="156"/>
      <c r="G439" s="22" t="s">
        <v>123</v>
      </c>
      <c r="H439" s="23">
        <v>45</v>
      </c>
      <c r="I439" s="24">
        <v>22.61</v>
      </c>
      <c r="J439" s="24">
        <v>1017.45</v>
      </c>
    </row>
    <row r="440" spans="1:10" x14ac:dyDescent="0.25">
      <c r="A440" s="63" t="s">
        <v>136</v>
      </c>
      <c r="B440" s="25" t="s">
        <v>885</v>
      </c>
      <c r="C440" s="63" t="s">
        <v>20</v>
      </c>
      <c r="D440" s="63" t="s">
        <v>886</v>
      </c>
      <c r="E440" s="153" t="s">
        <v>137</v>
      </c>
      <c r="F440" s="153"/>
      <c r="G440" s="26" t="s">
        <v>37</v>
      </c>
      <c r="H440" s="27">
        <v>2.7</v>
      </c>
      <c r="I440" s="28">
        <v>19.88</v>
      </c>
      <c r="J440" s="28">
        <v>53.67</v>
      </c>
    </row>
    <row r="441" spans="1:10" x14ac:dyDescent="0.25">
      <c r="A441" s="63" t="s">
        <v>136</v>
      </c>
      <c r="B441" s="25" t="s">
        <v>899</v>
      </c>
      <c r="C441" s="63" t="s">
        <v>20</v>
      </c>
      <c r="D441" s="63" t="s">
        <v>900</v>
      </c>
      <c r="E441" s="153" t="s">
        <v>137</v>
      </c>
      <c r="F441" s="153"/>
      <c r="G441" s="26" t="s">
        <v>25</v>
      </c>
      <c r="H441" s="27">
        <v>8</v>
      </c>
      <c r="I441" s="28">
        <v>31.38</v>
      </c>
      <c r="J441" s="28">
        <v>251.04</v>
      </c>
    </row>
    <row r="442" spans="1:10" x14ac:dyDescent="0.25">
      <c r="A442" s="63" t="s">
        <v>136</v>
      </c>
      <c r="B442" s="25" t="s">
        <v>901</v>
      </c>
      <c r="C442" s="63" t="s">
        <v>20</v>
      </c>
      <c r="D442" s="63" t="s">
        <v>902</v>
      </c>
      <c r="E442" s="153" t="s">
        <v>137</v>
      </c>
      <c r="F442" s="153"/>
      <c r="G442" s="26" t="s">
        <v>26</v>
      </c>
      <c r="H442" s="27">
        <v>2</v>
      </c>
      <c r="I442" s="28">
        <v>1.34</v>
      </c>
      <c r="J442" s="28">
        <v>2.68</v>
      </c>
    </row>
    <row r="443" spans="1:10" x14ac:dyDescent="0.25">
      <c r="A443" s="63" t="s">
        <v>136</v>
      </c>
      <c r="B443" s="25" t="s">
        <v>903</v>
      </c>
      <c r="C443" s="63" t="s">
        <v>20</v>
      </c>
      <c r="D443" s="63" t="s">
        <v>904</v>
      </c>
      <c r="E443" s="153" t="s">
        <v>137</v>
      </c>
      <c r="F443" s="153"/>
      <c r="G443" s="26" t="s">
        <v>25</v>
      </c>
      <c r="H443" s="27">
        <v>8</v>
      </c>
      <c r="I443" s="28">
        <v>29.45</v>
      </c>
      <c r="J443" s="28">
        <v>235.6</v>
      </c>
    </row>
    <row r="444" spans="1:10" x14ac:dyDescent="0.25">
      <c r="A444" s="63" t="s">
        <v>136</v>
      </c>
      <c r="B444" s="25" t="s">
        <v>905</v>
      </c>
      <c r="C444" s="63" t="s">
        <v>20</v>
      </c>
      <c r="D444" s="63" t="s">
        <v>906</v>
      </c>
      <c r="E444" s="153" t="s">
        <v>137</v>
      </c>
      <c r="F444" s="153"/>
      <c r="G444" s="26" t="s">
        <v>26</v>
      </c>
      <c r="H444" s="27">
        <v>2</v>
      </c>
      <c r="I444" s="28">
        <v>18.079999999999998</v>
      </c>
      <c r="J444" s="28">
        <v>36.159999999999997</v>
      </c>
    </row>
    <row r="445" spans="1:10" x14ac:dyDescent="0.25">
      <c r="A445" s="63" t="s">
        <v>136</v>
      </c>
      <c r="B445" s="25" t="s">
        <v>891</v>
      </c>
      <c r="C445" s="63" t="s">
        <v>20</v>
      </c>
      <c r="D445" s="63" t="s">
        <v>892</v>
      </c>
      <c r="E445" s="153" t="s">
        <v>137</v>
      </c>
      <c r="F445" s="153"/>
      <c r="G445" s="26" t="s">
        <v>25</v>
      </c>
      <c r="H445" s="27">
        <v>1.85</v>
      </c>
      <c r="I445" s="28">
        <v>20.47</v>
      </c>
      <c r="J445" s="28">
        <v>37.86</v>
      </c>
    </row>
    <row r="446" spans="1:10" x14ac:dyDescent="0.25">
      <c r="A446" s="63" t="s">
        <v>136</v>
      </c>
      <c r="B446" s="25" t="s">
        <v>907</v>
      </c>
      <c r="C446" s="63" t="s">
        <v>20</v>
      </c>
      <c r="D446" s="63" t="s">
        <v>908</v>
      </c>
      <c r="E446" s="153" t="s">
        <v>137</v>
      </c>
      <c r="F446" s="153"/>
      <c r="G446" s="26" t="s">
        <v>25</v>
      </c>
      <c r="H446" s="27">
        <v>4</v>
      </c>
      <c r="I446" s="28">
        <v>24.98</v>
      </c>
      <c r="J446" s="28">
        <v>99.92</v>
      </c>
    </row>
    <row r="447" spans="1:10" ht="25.5" x14ac:dyDescent="0.25">
      <c r="A447" s="64"/>
      <c r="B447" s="64"/>
      <c r="C447" s="64"/>
      <c r="D447" s="64"/>
      <c r="E447" s="64" t="s">
        <v>126</v>
      </c>
      <c r="F447" s="20">
        <v>527.43536659999995</v>
      </c>
      <c r="G447" s="64" t="s">
        <v>127</v>
      </c>
      <c r="H447" s="20">
        <v>466.09</v>
      </c>
      <c r="I447" s="64" t="s">
        <v>128</v>
      </c>
      <c r="J447" s="20">
        <v>993.53</v>
      </c>
    </row>
    <row r="448" spans="1:10" ht="26.25" thickBot="1" x14ac:dyDescent="0.3">
      <c r="A448" s="64"/>
      <c r="B448" s="64"/>
      <c r="C448" s="64"/>
      <c r="D448" s="64"/>
      <c r="E448" s="64" t="s">
        <v>129</v>
      </c>
      <c r="F448" s="20">
        <v>614.98</v>
      </c>
      <c r="G448" s="64"/>
      <c r="H448" s="154" t="s">
        <v>130</v>
      </c>
      <c r="I448" s="154"/>
      <c r="J448" s="20">
        <v>2748.88</v>
      </c>
    </row>
    <row r="449" spans="1:10" ht="15.75" thickTop="1" x14ac:dyDescent="0.2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</row>
    <row r="450" spans="1:10" x14ac:dyDescent="0.25">
      <c r="A450" s="77" t="s">
        <v>590</v>
      </c>
      <c r="B450" s="76" t="s">
        <v>428</v>
      </c>
      <c r="C450" s="77" t="s">
        <v>429</v>
      </c>
      <c r="D450" s="77" t="s">
        <v>133</v>
      </c>
      <c r="E450" s="157" t="s">
        <v>430</v>
      </c>
      <c r="F450" s="157"/>
      <c r="G450" s="78" t="s">
        <v>431</v>
      </c>
      <c r="H450" s="76" t="s">
        <v>432</v>
      </c>
      <c r="I450" s="76" t="s">
        <v>433</v>
      </c>
      <c r="J450" s="76" t="s">
        <v>434</v>
      </c>
    </row>
    <row r="451" spans="1:10" ht="38.25" x14ac:dyDescent="0.25">
      <c r="A451" s="109" t="s">
        <v>132</v>
      </c>
      <c r="B451" s="110" t="s">
        <v>591</v>
      </c>
      <c r="C451" s="109" t="s">
        <v>24</v>
      </c>
      <c r="D451" s="109" t="s">
        <v>592</v>
      </c>
      <c r="E451" s="155" t="s">
        <v>177</v>
      </c>
      <c r="F451" s="155"/>
      <c r="G451" s="111" t="s">
        <v>26</v>
      </c>
      <c r="H451" s="112">
        <v>1</v>
      </c>
      <c r="I451" s="113">
        <v>1681.07</v>
      </c>
      <c r="J451" s="113">
        <v>1681.07</v>
      </c>
    </row>
    <row r="452" spans="1:10" ht="25.5" x14ac:dyDescent="0.25">
      <c r="A452" s="65" t="s">
        <v>119</v>
      </c>
      <c r="B452" s="21" t="s">
        <v>148</v>
      </c>
      <c r="C452" s="65" t="s">
        <v>24</v>
      </c>
      <c r="D452" s="65" t="s">
        <v>149</v>
      </c>
      <c r="E452" s="156" t="s">
        <v>150</v>
      </c>
      <c r="F452" s="156"/>
      <c r="G452" s="22" t="s">
        <v>123</v>
      </c>
      <c r="H452" s="23">
        <v>4.3230000000000004</v>
      </c>
      <c r="I452" s="24">
        <v>21.52</v>
      </c>
      <c r="J452" s="24">
        <v>93.03</v>
      </c>
    </row>
    <row r="453" spans="1:10" ht="25.5" x14ac:dyDescent="0.25">
      <c r="A453" s="65" t="s">
        <v>119</v>
      </c>
      <c r="B453" s="21" t="s">
        <v>151</v>
      </c>
      <c r="C453" s="65" t="s">
        <v>24</v>
      </c>
      <c r="D453" s="65" t="s">
        <v>152</v>
      </c>
      <c r="E453" s="156" t="s">
        <v>150</v>
      </c>
      <c r="F453" s="156"/>
      <c r="G453" s="22" t="s">
        <v>123</v>
      </c>
      <c r="H453" s="23">
        <v>18.734999999999999</v>
      </c>
      <c r="I453" s="24">
        <v>26.23</v>
      </c>
      <c r="J453" s="24">
        <v>491.41</v>
      </c>
    </row>
    <row r="454" spans="1:10" ht="51" x14ac:dyDescent="0.25">
      <c r="A454" s="65" t="s">
        <v>119</v>
      </c>
      <c r="B454" s="21" t="s">
        <v>909</v>
      </c>
      <c r="C454" s="65" t="s">
        <v>24</v>
      </c>
      <c r="D454" s="65" t="s">
        <v>910</v>
      </c>
      <c r="E454" s="156" t="s">
        <v>177</v>
      </c>
      <c r="F454" s="156"/>
      <c r="G454" s="22" t="s">
        <v>26</v>
      </c>
      <c r="H454" s="23">
        <v>1</v>
      </c>
      <c r="I454" s="24">
        <v>482.47</v>
      </c>
      <c r="J454" s="24">
        <v>482.47</v>
      </c>
    </row>
    <row r="455" spans="1:10" ht="25.5" x14ac:dyDescent="0.25">
      <c r="A455" s="63" t="s">
        <v>136</v>
      </c>
      <c r="B455" s="25" t="s">
        <v>178</v>
      </c>
      <c r="C455" s="63" t="s">
        <v>24</v>
      </c>
      <c r="D455" s="63" t="s">
        <v>179</v>
      </c>
      <c r="E455" s="153" t="s">
        <v>137</v>
      </c>
      <c r="F455" s="153"/>
      <c r="G455" s="26" t="s">
        <v>25</v>
      </c>
      <c r="H455" s="27">
        <v>6</v>
      </c>
      <c r="I455" s="28">
        <v>17.34</v>
      </c>
      <c r="J455" s="28">
        <v>104.04</v>
      </c>
    </row>
    <row r="456" spans="1:10" ht="25.5" x14ac:dyDescent="0.25">
      <c r="A456" s="63" t="s">
        <v>136</v>
      </c>
      <c r="B456" s="25" t="s">
        <v>184</v>
      </c>
      <c r="C456" s="63" t="s">
        <v>24</v>
      </c>
      <c r="D456" s="63" t="s">
        <v>185</v>
      </c>
      <c r="E456" s="153" t="s">
        <v>137</v>
      </c>
      <c r="F456" s="153"/>
      <c r="G456" s="26" t="s">
        <v>25</v>
      </c>
      <c r="H456" s="27">
        <v>3.5</v>
      </c>
      <c r="I456" s="28">
        <v>4.12</v>
      </c>
      <c r="J456" s="28">
        <v>14.42</v>
      </c>
    </row>
    <row r="457" spans="1:10" ht="25.5" x14ac:dyDescent="0.25">
      <c r="A457" s="63" t="s">
        <v>136</v>
      </c>
      <c r="B457" s="25" t="s">
        <v>188</v>
      </c>
      <c r="C457" s="63" t="s">
        <v>24</v>
      </c>
      <c r="D457" s="63" t="s">
        <v>189</v>
      </c>
      <c r="E457" s="153" t="s">
        <v>137</v>
      </c>
      <c r="F457" s="153"/>
      <c r="G457" s="26" t="s">
        <v>25</v>
      </c>
      <c r="H457" s="27">
        <v>16</v>
      </c>
      <c r="I457" s="28">
        <v>23.05</v>
      </c>
      <c r="J457" s="28">
        <v>368.8</v>
      </c>
    </row>
    <row r="458" spans="1:10" ht="25.5" x14ac:dyDescent="0.25">
      <c r="A458" s="63" t="s">
        <v>136</v>
      </c>
      <c r="B458" s="25" t="s">
        <v>186</v>
      </c>
      <c r="C458" s="63" t="s">
        <v>24</v>
      </c>
      <c r="D458" s="63" t="s">
        <v>187</v>
      </c>
      <c r="E458" s="153" t="s">
        <v>137</v>
      </c>
      <c r="F458" s="153"/>
      <c r="G458" s="26" t="s">
        <v>25</v>
      </c>
      <c r="H458" s="27">
        <v>3</v>
      </c>
      <c r="I458" s="28">
        <v>15.4</v>
      </c>
      <c r="J458" s="28">
        <v>46.2</v>
      </c>
    </row>
    <row r="459" spans="1:10" ht="38.25" x14ac:dyDescent="0.25">
      <c r="A459" s="63" t="s">
        <v>136</v>
      </c>
      <c r="B459" s="25" t="s">
        <v>180</v>
      </c>
      <c r="C459" s="63" t="s">
        <v>24</v>
      </c>
      <c r="D459" s="63" t="s">
        <v>181</v>
      </c>
      <c r="E459" s="153" t="s">
        <v>137</v>
      </c>
      <c r="F459" s="153"/>
      <c r="G459" s="26" t="s">
        <v>26</v>
      </c>
      <c r="H459" s="27">
        <v>1</v>
      </c>
      <c r="I459" s="28">
        <v>35.35</v>
      </c>
      <c r="J459" s="28">
        <v>35.35</v>
      </c>
    </row>
    <row r="460" spans="1:10" x14ac:dyDescent="0.25">
      <c r="A460" s="63" t="s">
        <v>136</v>
      </c>
      <c r="B460" s="25" t="s">
        <v>182</v>
      </c>
      <c r="C460" s="63" t="s">
        <v>24</v>
      </c>
      <c r="D460" s="63" t="s">
        <v>183</v>
      </c>
      <c r="E460" s="153" t="s">
        <v>137</v>
      </c>
      <c r="F460" s="153"/>
      <c r="G460" s="26" t="s">
        <v>37</v>
      </c>
      <c r="H460" s="27">
        <v>1.925</v>
      </c>
      <c r="I460" s="28">
        <v>23.56</v>
      </c>
      <c r="J460" s="28">
        <v>45.35</v>
      </c>
    </row>
    <row r="461" spans="1:10" ht="25.5" x14ac:dyDescent="0.25">
      <c r="A461" s="64"/>
      <c r="B461" s="64"/>
      <c r="C461" s="64"/>
      <c r="D461" s="64"/>
      <c r="E461" s="64" t="s">
        <v>126</v>
      </c>
      <c r="F461" s="20">
        <v>294.20820725168551</v>
      </c>
      <c r="G461" s="64" t="s">
        <v>127</v>
      </c>
      <c r="H461" s="20">
        <v>259.99</v>
      </c>
      <c r="I461" s="64" t="s">
        <v>128</v>
      </c>
      <c r="J461" s="20">
        <v>554.20000000000005</v>
      </c>
    </row>
    <row r="462" spans="1:10" ht="26.25" thickBot="1" x14ac:dyDescent="0.3">
      <c r="A462" s="64"/>
      <c r="B462" s="64"/>
      <c r="C462" s="64"/>
      <c r="D462" s="64"/>
      <c r="E462" s="64" t="s">
        <v>129</v>
      </c>
      <c r="F462" s="20">
        <v>484.48</v>
      </c>
      <c r="G462" s="64"/>
      <c r="H462" s="154" t="s">
        <v>130</v>
      </c>
      <c r="I462" s="154"/>
      <c r="J462" s="20">
        <v>2165.5500000000002</v>
      </c>
    </row>
    <row r="463" spans="1:10" ht="15.75" thickTop="1" x14ac:dyDescent="0.2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</row>
    <row r="464" spans="1:10" x14ac:dyDescent="0.25">
      <c r="A464" s="77" t="s">
        <v>593</v>
      </c>
      <c r="B464" s="76" t="s">
        <v>428</v>
      </c>
      <c r="C464" s="77" t="s">
        <v>429</v>
      </c>
      <c r="D464" s="77" t="s">
        <v>133</v>
      </c>
      <c r="E464" s="157" t="s">
        <v>430</v>
      </c>
      <c r="F464" s="157"/>
      <c r="G464" s="78" t="s">
        <v>431</v>
      </c>
      <c r="H464" s="76" t="s">
        <v>432</v>
      </c>
      <c r="I464" s="76" t="s">
        <v>433</v>
      </c>
      <c r="J464" s="76" t="s">
        <v>434</v>
      </c>
    </row>
    <row r="465" spans="1:10" ht="51" x14ac:dyDescent="0.25">
      <c r="A465" s="109" t="s">
        <v>132</v>
      </c>
      <c r="B465" s="110" t="s">
        <v>407</v>
      </c>
      <c r="C465" s="109" t="s">
        <v>24</v>
      </c>
      <c r="D465" s="109" t="s">
        <v>424</v>
      </c>
      <c r="E465" s="155" t="s">
        <v>177</v>
      </c>
      <c r="F465" s="155"/>
      <c r="G465" s="111" t="s">
        <v>25</v>
      </c>
      <c r="H465" s="112">
        <v>1</v>
      </c>
      <c r="I465" s="113">
        <v>33.369999999999997</v>
      </c>
      <c r="J465" s="113">
        <v>33.369999999999997</v>
      </c>
    </row>
    <row r="466" spans="1:10" ht="63.75" x14ac:dyDescent="0.25">
      <c r="A466" s="65" t="s">
        <v>119</v>
      </c>
      <c r="B466" s="21" t="s">
        <v>472</v>
      </c>
      <c r="C466" s="65" t="s">
        <v>24</v>
      </c>
      <c r="D466" s="65" t="s">
        <v>473</v>
      </c>
      <c r="E466" s="156" t="s">
        <v>150</v>
      </c>
      <c r="F466" s="156"/>
      <c r="G466" s="22" t="s">
        <v>31</v>
      </c>
      <c r="H466" s="23">
        <v>1.17E-2</v>
      </c>
      <c r="I466" s="24">
        <v>718.83</v>
      </c>
      <c r="J466" s="24">
        <v>8.41</v>
      </c>
    </row>
    <row r="467" spans="1:10" ht="25.5" x14ac:dyDescent="0.25">
      <c r="A467" s="65" t="s">
        <v>119</v>
      </c>
      <c r="B467" s="21" t="s">
        <v>176</v>
      </c>
      <c r="C467" s="65" t="s">
        <v>24</v>
      </c>
      <c r="D467" s="65" t="s">
        <v>121</v>
      </c>
      <c r="E467" s="156" t="s">
        <v>150</v>
      </c>
      <c r="F467" s="156"/>
      <c r="G467" s="22" t="s">
        <v>123</v>
      </c>
      <c r="H467" s="23">
        <v>0.35</v>
      </c>
      <c r="I467" s="24">
        <v>21.14</v>
      </c>
      <c r="J467" s="24">
        <v>7.39</v>
      </c>
    </row>
    <row r="468" spans="1:10" ht="25.5" x14ac:dyDescent="0.25">
      <c r="A468" s="65" t="s">
        <v>119</v>
      </c>
      <c r="B468" s="21" t="s">
        <v>194</v>
      </c>
      <c r="C468" s="65" t="s">
        <v>24</v>
      </c>
      <c r="D468" s="65" t="s">
        <v>195</v>
      </c>
      <c r="E468" s="156" t="s">
        <v>150</v>
      </c>
      <c r="F468" s="156"/>
      <c r="G468" s="22" t="s">
        <v>123</v>
      </c>
      <c r="H468" s="23">
        <v>0.30499999999999999</v>
      </c>
      <c r="I468" s="24">
        <v>25.99</v>
      </c>
      <c r="J468" s="24">
        <v>7.92</v>
      </c>
    </row>
    <row r="469" spans="1:10" ht="38.25" x14ac:dyDescent="0.25">
      <c r="A469" s="65" t="s">
        <v>119</v>
      </c>
      <c r="B469" s="21" t="s">
        <v>192</v>
      </c>
      <c r="C469" s="65" t="s">
        <v>24</v>
      </c>
      <c r="D469" s="65" t="s">
        <v>193</v>
      </c>
      <c r="E469" s="156" t="s">
        <v>124</v>
      </c>
      <c r="F469" s="156"/>
      <c r="G469" s="22" t="s">
        <v>125</v>
      </c>
      <c r="H469" s="23">
        <v>6.3E-3</v>
      </c>
      <c r="I469" s="24">
        <v>24.19</v>
      </c>
      <c r="J469" s="24">
        <v>0.15</v>
      </c>
    </row>
    <row r="470" spans="1:10" ht="38.25" x14ac:dyDescent="0.25">
      <c r="A470" s="65" t="s">
        <v>119</v>
      </c>
      <c r="B470" s="21" t="s">
        <v>190</v>
      </c>
      <c r="C470" s="65" t="s">
        <v>24</v>
      </c>
      <c r="D470" s="65" t="s">
        <v>191</v>
      </c>
      <c r="E470" s="156" t="s">
        <v>124</v>
      </c>
      <c r="F470" s="156"/>
      <c r="G470" s="22" t="s">
        <v>147</v>
      </c>
      <c r="H470" s="23">
        <v>8.6999999999999994E-3</v>
      </c>
      <c r="I470" s="24">
        <v>23.03</v>
      </c>
      <c r="J470" s="24">
        <v>0.2</v>
      </c>
    </row>
    <row r="471" spans="1:10" s="29" customFormat="1" ht="25.5" x14ac:dyDescent="0.25">
      <c r="A471" s="63" t="s">
        <v>136</v>
      </c>
      <c r="B471" s="25" t="s">
        <v>474</v>
      </c>
      <c r="C471" s="63" t="s">
        <v>24</v>
      </c>
      <c r="D471" s="63" t="s">
        <v>475</v>
      </c>
      <c r="E471" s="153" t="s">
        <v>137</v>
      </c>
      <c r="F471" s="153"/>
      <c r="G471" s="26" t="s">
        <v>26</v>
      </c>
      <c r="H471" s="27">
        <v>3</v>
      </c>
      <c r="I471" s="28">
        <v>3.1</v>
      </c>
      <c r="J471" s="28">
        <v>9.3000000000000007</v>
      </c>
    </row>
    <row r="472" spans="1:10" s="29" customFormat="1" ht="25.5" x14ac:dyDescent="0.25">
      <c r="A472" s="64"/>
      <c r="B472" s="64"/>
      <c r="C472" s="64"/>
      <c r="D472" s="64"/>
      <c r="E472" s="64" t="s">
        <v>126</v>
      </c>
      <c r="F472" s="20">
        <v>6.1952540213409781</v>
      </c>
      <c r="G472" s="64" t="s">
        <v>127</v>
      </c>
      <c r="H472" s="20">
        <v>5.47</v>
      </c>
      <c r="I472" s="64" t="s">
        <v>128</v>
      </c>
      <c r="J472" s="20">
        <v>11.67</v>
      </c>
    </row>
    <row r="473" spans="1:10" s="29" customFormat="1" ht="26.25" thickBot="1" x14ac:dyDescent="0.3">
      <c r="A473" s="64"/>
      <c r="B473" s="64"/>
      <c r="C473" s="64"/>
      <c r="D473" s="64"/>
      <c r="E473" s="64" t="s">
        <v>129</v>
      </c>
      <c r="F473" s="20">
        <v>9.61</v>
      </c>
      <c r="G473" s="64"/>
      <c r="H473" s="154" t="s">
        <v>130</v>
      </c>
      <c r="I473" s="154"/>
      <c r="J473" s="20">
        <v>42.98</v>
      </c>
    </row>
    <row r="474" spans="1:10" ht="15.75" thickTop="1" x14ac:dyDescent="0.2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</row>
    <row r="475" spans="1:10" x14ac:dyDescent="0.25">
      <c r="A475" s="77" t="s">
        <v>594</v>
      </c>
      <c r="B475" s="76" t="s">
        <v>428</v>
      </c>
      <c r="C475" s="77" t="s">
        <v>429</v>
      </c>
      <c r="D475" s="77" t="s">
        <v>133</v>
      </c>
      <c r="E475" s="157" t="s">
        <v>430</v>
      </c>
      <c r="F475" s="157"/>
      <c r="G475" s="78" t="s">
        <v>431</v>
      </c>
      <c r="H475" s="76" t="s">
        <v>432</v>
      </c>
      <c r="I475" s="76" t="s">
        <v>433</v>
      </c>
      <c r="J475" s="76" t="s">
        <v>434</v>
      </c>
    </row>
    <row r="476" spans="1:10" x14ac:dyDescent="0.25">
      <c r="A476" s="109" t="s">
        <v>132</v>
      </c>
      <c r="B476" s="110" t="s">
        <v>595</v>
      </c>
      <c r="C476" s="109" t="s">
        <v>20</v>
      </c>
      <c r="D476" s="109" t="s">
        <v>596</v>
      </c>
      <c r="E476" s="155" t="s">
        <v>122</v>
      </c>
      <c r="F476" s="155"/>
      <c r="G476" s="111" t="s">
        <v>21</v>
      </c>
      <c r="H476" s="112">
        <v>1</v>
      </c>
      <c r="I476" s="113">
        <v>58.42</v>
      </c>
      <c r="J476" s="113">
        <v>58.42</v>
      </c>
    </row>
    <row r="477" spans="1:10" ht="25.5" x14ac:dyDescent="0.25">
      <c r="A477" s="65" t="s">
        <v>119</v>
      </c>
      <c r="B477" s="21" t="s">
        <v>448</v>
      </c>
      <c r="C477" s="65" t="s">
        <v>20</v>
      </c>
      <c r="D477" s="65" t="s">
        <v>149</v>
      </c>
      <c r="E477" s="156" t="s">
        <v>122</v>
      </c>
      <c r="F477" s="156"/>
      <c r="G477" s="22" t="s">
        <v>123</v>
      </c>
      <c r="H477" s="23">
        <v>0.5</v>
      </c>
      <c r="I477" s="24">
        <v>18.09</v>
      </c>
      <c r="J477" s="24">
        <v>9.0399999999999991</v>
      </c>
    </row>
    <row r="478" spans="1:10" ht="25.5" x14ac:dyDescent="0.25">
      <c r="A478" s="65" t="s">
        <v>119</v>
      </c>
      <c r="B478" s="21" t="s">
        <v>134</v>
      </c>
      <c r="C478" s="65" t="s">
        <v>20</v>
      </c>
      <c r="D478" s="65" t="s">
        <v>135</v>
      </c>
      <c r="E478" s="156" t="s">
        <v>122</v>
      </c>
      <c r="F478" s="156"/>
      <c r="G478" s="22" t="s">
        <v>123</v>
      </c>
      <c r="H478" s="23">
        <v>0.8</v>
      </c>
      <c r="I478" s="24">
        <v>22.61</v>
      </c>
      <c r="J478" s="24">
        <v>18.079999999999998</v>
      </c>
    </row>
    <row r="479" spans="1:10" x14ac:dyDescent="0.25">
      <c r="A479" s="63" t="s">
        <v>136</v>
      </c>
      <c r="B479" s="25" t="s">
        <v>139</v>
      </c>
      <c r="C479" s="63" t="s">
        <v>20</v>
      </c>
      <c r="D479" s="63" t="s">
        <v>140</v>
      </c>
      <c r="E479" s="153" t="s">
        <v>137</v>
      </c>
      <c r="F479" s="153"/>
      <c r="G479" s="26" t="s">
        <v>37</v>
      </c>
      <c r="H479" s="27">
        <v>0.05</v>
      </c>
      <c r="I479" s="28">
        <v>18.739999999999998</v>
      </c>
      <c r="J479" s="28">
        <v>0.93</v>
      </c>
    </row>
    <row r="480" spans="1:10" x14ac:dyDescent="0.25">
      <c r="A480" s="63" t="s">
        <v>136</v>
      </c>
      <c r="B480" s="25" t="s">
        <v>911</v>
      </c>
      <c r="C480" s="63" t="s">
        <v>20</v>
      </c>
      <c r="D480" s="63" t="s">
        <v>912</v>
      </c>
      <c r="E480" s="153" t="s">
        <v>137</v>
      </c>
      <c r="F480" s="153"/>
      <c r="G480" s="26" t="s">
        <v>138</v>
      </c>
      <c r="H480" s="27">
        <v>4.2000000000000003E-2</v>
      </c>
      <c r="I480" s="28">
        <v>320</v>
      </c>
      <c r="J480" s="28">
        <v>13.44</v>
      </c>
    </row>
    <row r="481" spans="1:10" x14ac:dyDescent="0.25">
      <c r="A481" s="63" t="s">
        <v>136</v>
      </c>
      <c r="B481" s="25" t="s">
        <v>913</v>
      </c>
      <c r="C481" s="63" t="s">
        <v>20</v>
      </c>
      <c r="D481" s="63" t="s">
        <v>914</v>
      </c>
      <c r="E481" s="153" t="s">
        <v>137</v>
      </c>
      <c r="F481" s="153"/>
      <c r="G481" s="26" t="s">
        <v>37</v>
      </c>
      <c r="H481" s="27">
        <v>0.04</v>
      </c>
      <c r="I481" s="28">
        <v>18.62</v>
      </c>
      <c r="J481" s="28">
        <v>0.74</v>
      </c>
    </row>
    <row r="482" spans="1:10" x14ac:dyDescent="0.25">
      <c r="A482" s="63" t="s">
        <v>136</v>
      </c>
      <c r="B482" s="25" t="s">
        <v>915</v>
      </c>
      <c r="C482" s="63" t="s">
        <v>20</v>
      </c>
      <c r="D482" s="63" t="s">
        <v>916</v>
      </c>
      <c r="E482" s="153" t="s">
        <v>137</v>
      </c>
      <c r="F482" s="153"/>
      <c r="G482" s="26" t="s">
        <v>138</v>
      </c>
      <c r="H482" s="27">
        <v>0.12</v>
      </c>
      <c r="I482" s="28">
        <v>134.94</v>
      </c>
      <c r="J482" s="28">
        <v>16.190000000000001</v>
      </c>
    </row>
    <row r="483" spans="1:10" ht="25.5" x14ac:dyDescent="0.25">
      <c r="A483" s="64"/>
      <c r="B483" s="64"/>
      <c r="C483" s="64"/>
      <c r="D483" s="64"/>
      <c r="E483" s="64" t="s">
        <v>126</v>
      </c>
      <c r="F483" s="20">
        <v>10.038753517014387</v>
      </c>
      <c r="G483" s="64" t="s">
        <v>127</v>
      </c>
      <c r="H483" s="20">
        <v>8.8699999999999992</v>
      </c>
      <c r="I483" s="64" t="s">
        <v>128</v>
      </c>
      <c r="J483" s="20">
        <v>18.91</v>
      </c>
    </row>
    <row r="484" spans="1:10" ht="26.25" thickBot="1" x14ac:dyDescent="0.3">
      <c r="A484" s="64"/>
      <c r="B484" s="64"/>
      <c r="C484" s="64"/>
      <c r="D484" s="64"/>
      <c r="E484" s="64" t="s">
        <v>129</v>
      </c>
      <c r="F484" s="20">
        <v>16.829999999999998</v>
      </c>
      <c r="G484" s="64"/>
      <c r="H484" s="154" t="s">
        <v>130</v>
      </c>
      <c r="I484" s="154"/>
      <c r="J484" s="20">
        <v>75.25</v>
      </c>
    </row>
    <row r="485" spans="1:10" ht="15.75" thickTop="1" x14ac:dyDescent="0.2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</row>
    <row r="486" spans="1:10" x14ac:dyDescent="0.25">
      <c r="A486" s="77" t="s">
        <v>597</v>
      </c>
      <c r="B486" s="76" t="s">
        <v>428</v>
      </c>
      <c r="C486" s="77" t="s">
        <v>429</v>
      </c>
      <c r="D486" s="77" t="s">
        <v>133</v>
      </c>
      <c r="E486" s="157" t="s">
        <v>430</v>
      </c>
      <c r="F486" s="157"/>
      <c r="G486" s="78" t="s">
        <v>431</v>
      </c>
      <c r="H486" s="76" t="s">
        <v>432</v>
      </c>
      <c r="I486" s="76" t="s">
        <v>433</v>
      </c>
      <c r="J486" s="76" t="s">
        <v>434</v>
      </c>
    </row>
    <row r="487" spans="1:10" ht="25.5" x14ac:dyDescent="0.25">
      <c r="A487" s="109" t="s">
        <v>132</v>
      </c>
      <c r="B487" s="110" t="s">
        <v>598</v>
      </c>
      <c r="C487" s="109" t="s">
        <v>24</v>
      </c>
      <c r="D487" s="109" t="s">
        <v>599</v>
      </c>
      <c r="E487" s="155" t="s">
        <v>177</v>
      </c>
      <c r="F487" s="155"/>
      <c r="G487" s="111" t="s">
        <v>25</v>
      </c>
      <c r="H487" s="112">
        <v>1</v>
      </c>
      <c r="I487" s="113">
        <v>54.67</v>
      </c>
      <c r="J487" s="113">
        <v>54.67</v>
      </c>
    </row>
    <row r="488" spans="1:10" ht="25.5" x14ac:dyDescent="0.25">
      <c r="A488" s="65" t="s">
        <v>119</v>
      </c>
      <c r="B488" s="21" t="s">
        <v>176</v>
      </c>
      <c r="C488" s="65" t="s">
        <v>24</v>
      </c>
      <c r="D488" s="65" t="s">
        <v>121</v>
      </c>
      <c r="E488" s="156" t="s">
        <v>150</v>
      </c>
      <c r="F488" s="156"/>
      <c r="G488" s="22" t="s">
        <v>123</v>
      </c>
      <c r="H488" s="23">
        <v>0.20699999999999999</v>
      </c>
      <c r="I488" s="24">
        <v>21.14</v>
      </c>
      <c r="J488" s="24">
        <v>4.37</v>
      </c>
    </row>
    <row r="489" spans="1:10" ht="25.5" x14ac:dyDescent="0.25">
      <c r="A489" s="65" t="s">
        <v>119</v>
      </c>
      <c r="B489" s="21" t="s">
        <v>194</v>
      </c>
      <c r="C489" s="65" t="s">
        <v>24</v>
      </c>
      <c r="D489" s="65" t="s">
        <v>195</v>
      </c>
      <c r="E489" s="156" t="s">
        <v>150</v>
      </c>
      <c r="F489" s="156"/>
      <c r="G489" s="22" t="s">
        <v>123</v>
      </c>
      <c r="H489" s="23">
        <v>0.112</v>
      </c>
      <c r="I489" s="24">
        <v>25.99</v>
      </c>
      <c r="J489" s="24">
        <v>2.91</v>
      </c>
    </row>
    <row r="490" spans="1:10" ht="38.25" x14ac:dyDescent="0.25">
      <c r="A490" s="65" t="s">
        <v>119</v>
      </c>
      <c r="B490" s="21" t="s">
        <v>192</v>
      </c>
      <c r="C490" s="65" t="s">
        <v>24</v>
      </c>
      <c r="D490" s="65" t="s">
        <v>193</v>
      </c>
      <c r="E490" s="156" t="s">
        <v>124</v>
      </c>
      <c r="F490" s="156"/>
      <c r="G490" s="22" t="s">
        <v>125</v>
      </c>
      <c r="H490" s="23">
        <v>1.32E-2</v>
      </c>
      <c r="I490" s="24">
        <v>24.19</v>
      </c>
      <c r="J490" s="24">
        <v>0.31</v>
      </c>
    </row>
    <row r="491" spans="1:10" ht="38.25" x14ac:dyDescent="0.25">
      <c r="A491" s="65" t="s">
        <v>119</v>
      </c>
      <c r="B491" s="21" t="s">
        <v>190</v>
      </c>
      <c r="C491" s="65" t="s">
        <v>24</v>
      </c>
      <c r="D491" s="65" t="s">
        <v>191</v>
      </c>
      <c r="E491" s="156" t="s">
        <v>124</v>
      </c>
      <c r="F491" s="156"/>
      <c r="G491" s="22" t="s">
        <v>147</v>
      </c>
      <c r="H491" s="23">
        <v>1.83E-2</v>
      </c>
      <c r="I491" s="24">
        <v>23.03</v>
      </c>
      <c r="J491" s="24">
        <v>0.42</v>
      </c>
    </row>
    <row r="492" spans="1:10" ht="25.5" x14ac:dyDescent="0.25">
      <c r="A492" s="63" t="s">
        <v>136</v>
      </c>
      <c r="B492" s="25" t="s">
        <v>853</v>
      </c>
      <c r="C492" s="63" t="s">
        <v>24</v>
      </c>
      <c r="D492" s="63" t="s">
        <v>854</v>
      </c>
      <c r="E492" s="153" t="s">
        <v>137</v>
      </c>
      <c r="F492" s="153"/>
      <c r="G492" s="26" t="s">
        <v>855</v>
      </c>
      <c r="H492" s="27">
        <v>0.19800000000000001</v>
      </c>
      <c r="I492" s="28">
        <v>39.71</v>
      </c>
      <c r="J492" s="28">
        <v>7.86</v>
      </c>
    </row>
    <row r="493" spans="1:10" x14ac:dyDescent="0.25">
      <c r="A493" s="63" t="s">
        <v>136</v>
      </c>
      <c r="B493" s="25" t="s">
        <v>917</v>
      </c>
      <c r="C493" s="63" t="s">
        <v>24</v>
      </c>
      <c r="D493" s="63" t="s">
        <v>918</v>
      </c>
      <c r="E493" s="153" t="s">
        <v>137</v>
      </c>
      <c r="F493" s="153"/>
      <c r="G493" s="26" t="s">
        <v>37</v>
      </c>
      <c r="H493" s="27">
        <v>6.0000000000000001E-3</v>
      </c>
      <c r="I493" s="28">
        <v>23.18</v>
      </c>
      <c r="J493" s="28">
        <v>0.13</v>
      </c>
    </row>
    <row r="494" spans="1:10" ht="25.5" x14ac:dyDescent="0.25">
      <c r="A494" s="63" t="s">
        <v>136</v>
      </c>
      <c r="B494" s="25" t="s">
        <v>919</v>
      </c>
      <c r="C494" s="63" t="s">
        <v>24</v>
      </c>
      <c r="D494" s="63" t="s">
        <v>920</v>
      </c>
      <c r="E494" s="153" t="s">
        <v>137</v>
      </c>
      <c r="F494" s="153"/>
      <c r="G494" s="26" t="s">
        <v>37</v>
      </c>
      <c r="H494" s="27">
        <v>1.1999999999999999E-3</v>
      </c>
      <c r="I494" s="28">
        <v>67.52</v>
      </c>
      <c r="J494" s="28">
        <v>0.08</v>
      </c>
    </row>
    <row r="495" spans="1:10" x14ac:dyDescent="0.25">
      <c r="A495" s="63" t="s">
        <v>136</v>
      </c>
      <c r="B495" s="25" t="s">
        <v>921</v>
      </c>
      <c r="C495" s="63" t="s">
        <v>24</v>
      </c>
      <c r="D495" s="63" t="s">
        <v>922</v>
      </c>
      <c r="E495" s="153" t="s">
        <v>137</v>
      </c>
      <c r="F495" s="153"/>
      <c r="G495" s="26" t="s">
        <v>37</v>
      </c>
      <c r="H495" s="27">
        <v>4.4999999999999998E-2</v>
      </c>
      <c r="I495" s="28">
        <v>285.66000000000003</v>
      </c>
      <c r="J495" s="28">
        <v>12.85</v>
      </c>
    </row>
    <row r="496" spans="1:10" ht="25.5" x14ac:dyDescent="0.25">
      <c r="A496" s="63" t="s">
        <v>136</v>
      </c>
      <c r="B496" s="25" t="s">
        <v>923</v>
      </c>
      <c r="C496" s="63" t="s">
        <v>24</v>
      </c>
      <c r="D496" s="63" t="s">
        <v>924</v>
      </c>
      <c r="E496" s="153" t="s">
        <v>137</v>
      </c>
      <c r="F496" s="153"/>
      <c r="G496" s="26" t="s">
        <v>25</v>
      </c>
      <c r="H496" s="27">
        <v>1.05</v>
      </c>
      <c r="I496" s="28">
        <v>24.52</v>
      </c>
      <c r="J496" s="28">
        <v>25.74</v>
      </c>
    </row>
    <row r="497" spans="1:10" ht="25.5" x14ac:dyDescent="0.25">
      <c r="A497" s="64"/>
      <c r="B497" s="64"/>
      <c r="C497" s="64"/>
      <c r="D497" s="64"/>
      <c r="E497" s="64" t="s">
        <v>126</v>
      </c>
      <c r="F497" s="20">
        <v>2.9091681265594307</v>
      </c>
      <c r="G497" s="64" t="s">
        <v>127</v>
      </c>
      <c r="H497" s="20">
        <v>2.57</v>
      </c>
      <c r="I497" s="64" t="s">
        <v>128</v>
      </c>
      <c r="J497" s="20">
        <v>5.48</v>
      </c>
    </row>
    <row r="498" spans="1:10" ht="26.25" thickBot="1" x14ac:dyDescent="0.3">
      <c r="A498" s="64"/>
      <c r="B498" s="64"/>
      <c r="C498" s="64"/>
      <c r="D498" s="64"/>
      <c r="E498" s="64" t="s">
        <v>129</v>
      </c>
      <c r="F498" s="20">
        <v>15.75</v>
      </c>
      <c r="G498" s="64"/>
      <c r="H498" s="154" t="s">
        <v>130</v>
      </c>
      <c r="I498" s="154"/>
      <c r="J498" s="20">
        <v>70.42</v>
      </c>
    </row>
    <row r="499" spans="1:10" ht="15.75" thickTop="1" x14ac:dyDescent="0.2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</row>
    <row r="500" spans="1:10" x14ac:dyDescent="0.25">
      <c r="A500" s="77" t="s">
        <v>600</v>
      </c>
      <c r="B500" s="76" t="s">
        <v>428</v>
      </c>
      <c r="C500" s="77" t="s">
        <v>429</v>
      </c>
      <c r="D500" s="77" t="s">
        <v>133</v>
      </c>
      <c r="E500" s="157" t="s">
        <v>430</v>
      </c>
      <c r="F500" s="157"/>
      <c r="G500" s="78" t="s">
        <v>431</v>
      </c>
      <c r="H500" s="76" t="s">
        <v>432</v>
      </c>
      <c r="I500" s="76" t="s">
        <v>433</v>
      </c>
      <c r="J500" s="76" t="s">
        <v>434</v>
      </c>
    </row>
    <row r="501" spans="1:10" ht="38.25" x14ac:dyDescent="0.25">
      <c r="A501" s="109" t="s">
        <v>132</v>
      </c>
      <c r="B501" s="110" t="s">
        <v>601</v>
      </c>
      <c r="C501" s="109" t="s">
        <v>24</v>
      </c>
      <c r="D501" s="109" t="s">
        <v>602</v>
      </c>
      <c r="E501" s="155" t="s">
        <v>177</v>
      </c>
      <c r="F501" s="155"/>
      <c r="G501" s="111" t="s">
        <v>25</v>
      </c>
      <c r="H501" s="112">
        <v>1</v>
      </c>
      <c r="I501" s="113">
        <v>177.56</v>
      </c>
      <c r="J501" s="113">
        <v>177.56</v>
      </c>
    </row>
    <row r="502" spans="1:10" ht="25.5" x14ac:dyDescent="0.25">
      <c r="A502" s="65" t="s">
        <v>119</v>
      </c>
      <c r="B502" s="21" t="s">
        <v>176</v>
      </c>
      <c r="C502" s="65" t="s">
        <v>24</v>
      </c>
      <c r="D502" s="65" t="s">
        <v>121</v>
      </c>
      <c r="E502" s="156" t="s">
        <v>150</v>
      </c>
      <c r="F502" s="156"/>
      <c r="G502" s="22" t="s">
        <v>123</v>
      </c>
      <c r="H502" s="23">
        <v>0.63300000000000001</v>
      </c>
      <c r="I502" s="24">
        <v>21.14</v>
      </c>
      <c r="J502" s="24">
        <v>13.38</v>
      </c>
    </row>
    <row r="503" spans="1:10" ht="25.5" x14ac:dyDescent="0.25">
      <c r="A503" s="65" t="s">
        <v>119</v>
      </c>
      <c r="B503" s="21" t="s">
        <v>194</v>
      </c>
      <c r="C503" s="65" t="s">
        <v>24</v>
      </c>
      <c r="D503" s="65" t="s">
        <v>195</v>
      </c>
      <c r="E503" s="156" t="s">
        <v>150</v>
      </c>
      <c r="F503" s="156"/>
      <c r="G503" s="22" t="s">
        <v>123</v>
      </c>
      <c r="H503" s="23">
        <v>0.53900000000000003</v>
      </c>
      <c r="I503" s="24">
        <v>25.99</v>
      </c>
      <c r="J503" s="24">
        <v>14</v>
      </c>
    </row>
    <row r="504" spans="1:10" ht="38.25" x14ac:dyDescent="0.25">
      <c r="A504" s="65" t="s">
        <v>119</v>
      </c>
      <c r="B504" s="21" t="s">
        <v>192</v>
      </c>
      <c r="C504" s="65" t="s">
        <v>24</v>
      </c>
      <c r="D504" s="65" t="s">
        <v>193</v>
      </c>
      <c r="E504" s="156" t="s">
        <v>124</v>
      </c>
      <c r="F504" s="156"/>
      <c r="G504" s="22" t="s">
        <v>125</v>
      </c>
      <c r="H504" s="23">
        <v>1.32E-2</v>
      </c>
      <c r="I504" s="24">
        <v>24.19</v>
      </c>
      <c r="J504" s="24">
        <v>0.31</v>
      </c>
    </row>
    <row r="505" spans="1:10" ht="38.25" x14ac:dyDescent="0.25">
      <c r="A505" s="65" t="s">
        <v>119</v>
      </c>
      <c r="B505" s="21" t="s">
        <v>190</v>
      </c>
      <c r="C505" s="65" t="s">
        <v>24</v>
      </c>
      <c r="D505" s="65" t="s">
        <v>191</v>
      </c>
      <c r="E505" s="156" t="s">
        <v>124</v>
      </c>
      <c r="F505" s="156"/>
      <c r="G505" s="22" t="s">
        <v>147</v>
      </c>
      <c r="H505" s="23">
        <v>1.83E-2</v>
      </c>
      <c r="I505" s="24">
        <v>23.03</v>
      </c>
      <c r="J505" s="24">
        <v>0.42</v>
      </c>
    </row>
    <row r="506" spans="1:10" ht="25.5" x14ac:dyDescent="0.25">
      <c r="A506" s="63" t="s">
        <v>136</v>
      </c>
      <c r="B506" s="25" t="s">
        <v>853</v>
      </c>
      <c r="C506" s="63" t="s">
        <v>24</v>
      </c>
      <c r="D506" s="63" t="s">
        <v>854</v>
      </c>
      <c r="E506" s="153" t="s">
        <v>137</v>
      </c>
      <c r="F506" s="153"/>
      <c r="G506" s="26" t="s">
        <v>855</v>
      </c>
      <c r="H506" s="27">
        <v>0.161</v>
      </c>
      <c r="I506" s="28">
        <v>39.71</v>
      </c>
      <c r="J506" s="28">
        <v>6.39</v>
      </c>
    </row>
    <row r="507" spans="1:10" x14ac:dyDescent="0.25">
      <c r="A507" s="63" t="s">
        <v>136</v>
      </c>
      <c r="B507" s="25" t="s">
        <v>917</v>
      </c>
      <c r="C507" s="63" t="s">
        <v>24</v>
      </c>
      <c r="D507" s="63" t="s">
        <v>918</v>
      </c>
      <c r="E507" s="153" t="s">
        <v>137</v>
      </c>
      <c r="F507" s="153"/>
      <c r="G507" s="26" t="s">
        <v>37</v>
      </c>
      <c r="H507" s="27">
        <v>2.5000000000000001E-2</v>
      </c>
      <c r="I507" s="28">
        <v>23.18</v>
      </c>
      <c r="J507" s="28">
        <v>0.56999999999999995</v>
      </c>
    </row>
    <row r="508" spans="1:10" ht="25.5" x14ac:dyDescent="0.25">
      <c r="A508" s="63" t="s">
        <v>136</v>
      </c>
      <c r="B508" s="25" t="s">
        <v>919</v>
      </c>
      <c r="C508" s="63" t="s">
        <v>24</v>
      </c>
      <c r="D508" s="63" t="s">
        <v>920</v>
      </c>
      <c r="E508" s="153" t="s">
        <v>137</v>
      </c>
      <c r="F508" s="153"/>
      <c r="G508" s="26" t="s">
        <v>37</v>
      </c>
      <c r="H508" s="27">
        <v>4.8999999999999998E-3</v>
      </c>
      <c r="I508" s="28">
        <v>67.52</v>
      </c>
      <c r="J508" s="28">
        <v>0.33</v>
      </c>
    </row>
    <row r="509" spans="1:10" x14ac:dyDescent="0.25">
      <c r="A509" s="63" t="s">
        <v>136</v>
      </c>
      <c r="B509" s="25" t="s">
        <v>921</v>
      </c>
      <c r="C509" s="63" t="s">
        <v>24</v>
      </c>
      <c r="D509" s="63" t="s">
        <v>922</v>
      </c>
      <c r="E509" s="153" t="s">
        <v>137</v>
      </c>
      <c r="F509" s="153"/>
      <c r="G509" s="26" t="s">
        <v>37</v>
      </c>
      <c r="H509" s="27">
        <v>0.18</v>
      </c>
      <c r="I509" s="28">
        <v>285.66000000000003</v>
      </c>
      <c r="J509" s="28">
        <v>51.41</v>
      </c>
    </row>
    <row r="510" spans="1:10" ht="25.5" x14ac:dyDescent="0.25">
      <c r="A510" s="63" t="s">
        <v>136</v>
      </c>
      <c r="B510" s="25" t="s">
        <v>925</v>
      </c>
      <c r="C510" s="63" t="s">
        <v>24</v>
      </c>
      <c r="D510" s="63" t="s">
        <v>926</v>
      </c>
      <c r="E510" s="153" t="s">
        <v>137</v>
      </c>
      <c r="F510" s="153"/>
      <c r="G510" s="26" t="s">
        <v>25</v>
      </c>
      <c r="H510" s="27">
        <v>1.05</v>
      </c>
      <c r="I510" s="28">
        <v>86.43</v>
      </c>
      <c r="J510" s="28">
        <v>90.75</v>
      </c>
    </row>
    <row r="511" spans="1:10" ht="25.5" x14ac:dyDescent="0.25">
      <c r="A511" s="64"/>
      <c r="B511" s="64"/>
      <c r="C511" s="64"/>
      <c r="D511" s="64"/>
      <c r="E511" s="64" t="s">
        <v>126</v>
      </c>
      <c r="F511" s="20">
        <v>10.30418856505813</v>
      </c>
      <c r="G511" s="64" t="s">
        <v>127</v>
      </c>
      <c r="H511" s="20">
        <v>9.11</v>
      </c>
      <c r="I511" s="64" t="s">
        <v>128</v>
      </c>
      <c r="J511" s="20">
        <v>19.41</v>
      </c>
    </row>
    <row r="512" spans="1:10" ht="26.25" thickBot="1" x14ac:dyDescent="0.3">
      <c r="A512" s="64"/>
      <c r="B512" s="64"/>
      <c r="C512" s="64"/>
      <c r="D512" s="64"/>
      <c r="E512" s="64" t="s">
        <v>129</v>
      </c>
      <c r="F512" s="20">
        <v>51.17</v>
      </c>
      <c r="G512" s="64"/>
      <c r="H512" s="154" t="s">
        <v>130</v>
      </c>
      <c r="I512" s="154"/>
      <c r="J512" s="20">
        <v>228.73</v>
      </c>
    </row>
    <row r="513" spans="1:10" ht="15.75" thickTop="1" x14ac:dyDescent="0.2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</row>
    <row r="514" spans="1:10" x14ac:dyDescent="0.25">
      <c r="A514" s="77" t="s">
        <v>603</v>
      </c>
      <c r="B514" s="76" t="s">
        <v>428</v>
      </c>
      <c r="C514" s="77" t="s">
        <v>429</v>
      </c>
      <c r="D514" s="77" t="s">
        <v>133</v>
      </c>
      <c r="E514" s="157" t="s">
        <v>430</v>
      </c>
      <c r="F514" s="157"/>
      <c r="G514" s="78" t="s">
        <v>431</v>
      </c>
      <c r="H514" s="76" t="s">
        <v>432</v>
      </c>
      <c r="I514" s="76" t="s">
        <v>433</v>
      </c>
      <c r="J514" s="76" t="s">
        <v>434</v>
      </c>
    </row>
    <row r="515" spans="1:10" ht="38.25" x14ac:dyDescent="0.25">
      <c r="A515" s="109" t="s">
        <v>132</v>
      </c>
      <c r="B515" s="110" t="s">
        <v>604</v>
      </c>
      <c r="C515" s="109" t="s">
        <v>24</v>
      </c>
      <c r="D515" s="109" t="s">
        <v>605</v>
      </c>
      <c r="E515" s="155" t="s">
        <v>177</v>
      </c>
      <c r="F515" s="155"/>
      <c r="G515" s="111" t="s">
        <v>25</v>
      </c>
      <c r="H515" s="112">
        <v>1</v>
      </c>
      <c r="I515" s="113">
        <v>91.51</v>
      </c>
      <c r="J515" s="113">
        <v>91.51</v>
      </c>
    </row>
    <row r="516" spans="1:10" ht="25.5" x14ac:dyDescent="0.25">
      <c r="A516" s="65" t="s">
        <v>119</v>
      </c>
      <c r="B516" s="21" t="s">
        <v>176</v>
      </c>
      <c r="C516" s="65" t="s">
        <v>24</v>
      </c>
      <c r="D516" s="65" t="s">
        <v>121</v>
      </c>
      <c r="E516" s="156" t="s">
        <v>150</v>
      </c>
      <c r="F516" s="156"/>
      <c r="G516" s="22" t="s">
        <v>123</v>
      </c>
      <c r="H516" s="23">
        <v>0.371</v>
      </c>
      <c r="I516" s="24">
        <v>21.14</v>
      </c>
      <c r="J516" s="24">
        <v>7.84</v>
      </c>
    </row>
    <row r="517" spans="1:10" ht="25.5" x14ac:dyDescent="0.25">
      <c r="A517" s="65" t="s">
        <v>119</v>
      </c>
      <c r="B517" s="21" t="s">
        <v>194</v>
      </c>
      <c r="C517" s="65" t="s">
        <v>24</v>
      </c>
      <c r="D517" s="65" t="s">
        <v>195</v>
      </c>
      <c r="E517" s="156" t="s">
        <v>150</v>
      </c>
      <c r="F517" s="156"/>
      <c r="G517" s="22" t="s">
        <v>123</v>
      </c>
      <c r="H517" s="23">
        <v>0.27700000000000002</v>
      </c>
      <c r="I517" s="24">
        <v>25.99</v>
      </c>
      <c r="J517" s="24">
        <v>7.19</v>
      </c>
    </row>
    <row r="518" spans="1:10" ht="38.25" x14ac:dyDescent="0.25">
      <c r="A518" s="65" t="s">
        <v>119</v>
      </c>
      <c r="B518" s="21" t="s">
        <v>192</v>
      </c>
      <c r="C518" s="65" t="s">
        <v>24</v>
      </c>
      <c r="D518" s="65" t="s">
        <v>193</v>
      </c>
      <c r="E518" s="156" t="s">
        <v>124</v>
      </c>
      <c r="F518" s="156"/>
      <c r="G518" s="22" t="s">
        <v>125</v>
      </c>
      <c r="H518" s="23">
        <v>1.32E-2</v>
      </c>
      <c r="I518" s="24">
        <v>24.19</v>
      </c>
      <c r="J518" s="24">
        <v>0.31</v>
      </c>
    </row>
    <row r="519" spans="1:10" ht="38.25" x14ac:dyDescent="0.25">
      <c r="A519" s="65" t="s">
        <v>119</v>
      </c>
      <c r="B519" s="21" t="s">
        <v>190</v>
      </c>
      <c r="C519" s="65" t="s">
        <v>24</v>
      </c>
      <c r="D519" s="65" t="s">
        <v>191</v>
      </c>
      <c r="E519" s="156" t="s">
        <v>124</v>
      </c>
      <c r="F519" s="156"/>
      <c r="G519" s="22" t="s">
        <v>147</v>
      </c>
      <c r="H519" s="23">
        <v>1.83E-2</v>
      </c>
      <c r="I519" s="24">
        <v>23.03</v>
      </c>
      <c r="J519" s="24">
        <v>0.42</v>
      </c>
    </row>
    <row r="520" spans="1:10" ht="25.5" x14ac:dyDescent="0.25">
      <c r="A520" s="63" t="s">
        <v>136</v>
      </c>
      <c r="B520" s="25" t="s">
        <v>853</v>
      </c>
      <c r="C520" s="63" t="s">
        <v>24</v>
      </c>
      <c r="D520" s="63" t="s">
        <v>854</v>
      </c>
      <c r="E520" s="153" t="s">
        <v>137</v>
      </c>
      <c r="F520" s="153"/>
      <c r="G520" s="26" t="s">
        <v>855</v>
      </c>
      <c r="H520" s="27">
        <v>8.1000000000000003E-2</v>
      </c>
      <c r="I520" s="28">
        <v>39.71</v>
      </c>
      <c r="J520" s="28">
        <v>3.21</v>
      </c>
    </row>
    <row r="521" spans="1:10" x14ac:dyDescent="0.25">
      <c r="A521" s="63" t="s">
        <v>136</v>
      </c>
      <c r="B521" s="25" t="s">
        <v>917</v>
      </c>
      <c r="C521" s="63" t="s">
        <v>24</v>
      </c>
      <c r="D521" s="63" t="s">
        <v>918</v>
      </c>
      <c r="E521" s="153" t="s">
        <v>137</v>
      </c>
      <c r="F521" s="153"/>
      <c r="G521" s="26" t="s">
        <v>37</v>
      </c>
      <c r="H521" s="27">
        <v>1.2999999999999999E-2</v>
      </c>
      <c r="I521" s="28">
        <v>23.18</v>
      </c>
      <c r="J521" s="28">
        <v>0.3</v>
      </c>
    </row>
    <row r="522" spans="1:10" ht="25.5" x14ac:dyDescent="0.25">
      <c r="A522" s="63" t="s">
        <v>136</v>
      </c>
      <c r="B522" s="25" t="s">
        <v>919</v>
      </c>
      <c r="C522" s="63" t="s">
        <v>24</v>
      </c>
      <c r="D522" s="63" t="s">
        <v>920</v>
      </c>
      <c r="E522" s="153" t="s">
        <v>137</v>
      </c>
      <c r="F522" s="153"/>
      <c r="G522" s="26" t="s">
        <v>37</v>
      </c>
      <c r="H522" s="27">
        <v>2.3999999999999998E-3</v>
      </c>
      <c r="I522" s="28">
        <v>67.52</v>
      </c>
      <c r="J522" s="28">
        <v>0.16</v>
      </c>
    </row>
    <row r="523" spans="1:10" x14ac:dyDescent="0.25">
      <c r="A523" s="63" t="s">
        <v>136</v>
      </c>
      <c r="B523" s="25" t="s">
        <v>921</v>
      </c>
      <c r="C523" s="63" t="s">
        <v>24</v>
      </c>
      <c r="D523" s="63" t="s">
        <v>922</v>
      </c>
      <c r="E523" s="153" t="s">
        <v>137</v>
      </c>
      <c r="F523" s="153"/>
      <c r="G523" s="26" t="s">
        <v>37</v>
      </c>
      <c r="H523" s="27">
        <v>0.09</v>
      </c>
      <c r="I523" s="28">
        <v>285.66000000000003</v>
      </c>
      <c r="J523" s="28">
        <v>25.7</v>
      </c>
    </row>
    <row r="524" spans="1:10" ht="25.5" x14ac:dyDescent="0.25">
      <c r="A524" s="63" t="s">
        <v>136</v>
      </c>
      <c r="B524" s="25" t="s">
        <v>927</v>
      </c>
      <c r="C524" s="63" t="s">
        <v>24</v>
      </c>
      <c r="D524" s="63" t="s">
        <v>928</v>
      </c>
      <c r="E524" s="153" t="s">
        <v>137</v>
      </c>
      <c r="F524" s="153"/>
      <c r="G524" s="26" t="s">
        <v>25</v>
      </c>
      <c r="H524" s="27">
        <v>1.05</v>
      </c>
      <c r="I524" s="28">
        <v>44.18</v>
      </c>
      <c r="J524" s="28">
        <v>46.38</v>
      </c>
    </row>
    <row r="525" spans="1:10" ht="25.5" x14ac:dyDescent="0.25">
      <c r="A525" s="64"/>
      <c r="B525" s="64"/>
      <c r="C525" s="64"/>
      <c r="D525" s="64"/>
      <c r="E525" s="64" t="s">
        <v>126</v>
      </c>
      <c r="F525" s="20">
        <v>5.7599405425492378</v>
      </c>
      <c r="G525" s="64" t="s">
        <v>127</v>
      </c>
      <c r="H525" s="20">
        <v>5.09</v>
      </c>
      <c r="I525" s="64" t="s">
        <v>128</v>
      </c>
      <c r="J525" s="20">
        <v>10.85</v>
      </c>
    </row>
    <row r="526" spans="1:10" ht="26.25" thickBot="1" x14ac:dyDescent="0.3">
      <c r="A526" s="64"/>
      <c r="B526" s="64"/>
      <c r="C526" s="64"/>
      <c r="D526" s="64"/>
      <c r="E526" s="64" t="s">
        <v>129</v>
      </c>
      <c r="F526" s="20">
        <v>26.37</v>
      </c>
      <c r="G526" s="64"/>
      <c r="H526" s="154" t="s">
        <v>130</v>
      </c>
      <c r="I526" s="154"/>
      <c r="J526" s="20">
        <v>117.88</v>
      </c>
    </row>
    <row r="527" spans="1:10" ht="15.75" thickTop="1" x14ac:dyDescent="0.2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</row>
    <row r="528" spans="1:10" x14ac:dyDescent="0.25">
      <c r="A528" s="106" t="s">
        <v>51</v>
      </c>
      <c r="B528" s="106"/>
      <c r="C528" s="106"/>
      <c r="D528" s="106" t="s">
        <v>606</v>
      </c>
      <c r="E528" s="106"/>
      <c r="F528" s="158"/>
      <c r="G528" s="158"/>
      <c r="H528" s="107"/>
      <c r="I528" s="106"/>
      <c r="J528" s="108">
        <v>370370.65</v>
      </c>
    </row>
    <row r="529" spans="1:10" x14ac:dyDescent="0.25">
      <c r="A529" s="77" t="s">
        <v>53</v>
      </c>
      <c r="B529" s="76" t="s">
        <v>428</v>
      </c>
      <c r="C529" s="77" t="s">
        <v>429</v>
      </c>
      <c r="D529" s="77" t="s">
        <v>133</v>
      </c>
      <c r="E529" s="157" t="s">
        <v>430</v>
      </c>
      <c r="F529" s="157"/>
      <c r="G529" s="78" t="s">
        <v>431</v>
      </c>
      <c r="H529" s="76" t="s">
        <v>432</v>
      </c>
      <c r="I529" s="76" t="s">
        <v>433</v>
      </c>
      <c r="J529" s="76" t="s">
        <v>434</v>
      </c>
    </row>
    <row r="530" spans="1:10" x14ac:dyDescent="0.25">
      <c r="A530" s="109" t="s">
        <v>132</v>
      </c>
      <c r="B530" s="110" t="s">
        <v>607</v>
      </c>
      <c r="C530" s="109" t="s">
        <v>20</v>
      </c>
      <c r="D530" s="109" t="s">
        <v>608</v>
      </c>
      <c r="E530" s="155" t="s">
        <v>122</v>
      </c>
      <c r="F530" s="155"/>
      <c r="G530" s="111" t="s">
        <v>73</v>
      </c>
      <c r="H530" s="112">
        <v>1</v>
      </c>
      <c r="I530" s="113">
        <v>601.76</v>
      </c>
      <c r="J530" s="113">
        <v>601.76</v>
      </c>
    </row>
    <row r="531" spans="1:10" ht="25.5" x14ac:dyDescent="0.25">
      <c r="A531" s="65" t="s">
        <v>119</v>
      </c>
      <c r="B531" s="21" t="s">
        <v>224</v>
      </c>
      <c r="C531" s="65" t="s">
        <v>20</v>
      </c>
      <c r="D531" s="65" t="s">
        <v>222</v>
      </c>
      <c r="E531" s="156" t="s">
        <v>122</v>
      </c>
      <c r="F531" s="156"/>
      <c r="G531" s="22" t="s">
        <v>123</v>
      </c>
      <c r="H531" s="23">
        <v>6</v>
      </c>
      <c r="I531" s="24">
        <v>22.2</v>
      </c>
      <c r="J531" s="24">
        <v>133.19999999999999</v>
      </c>
    </row>
    <row r="532" spans="1:10" ht="25.5" x14ac:dyDescent="0.25">
      <c r="A532" s="65" t="s">
        <v>119</v>
      </c>
      <c r="B532" s="21" t="s">
        <v>225</v>
      </c>
      <c r="C532" s="65" t="s">
        <v>20</v>
      </c>
      <c r="D532" s="65" t="s">
        <v>223</v>
      </c>
      <c r="E532" s="156" t="s">
        <v>122</v>
      </c>
      <c r="F532" s="156"/>
      <c r="G532" s="22" t="s">
        <v>123</v>
      </c>
      <c r="H532" s="23">
        <v>8</v>
      </c>
      <c r="I532" s="24">
        <v>17.670000000000002</v>
      </c>
      <c r="J532" s="24">
        <v>141.36000000000001</v>
      </c>
    </row>
    <row r="533" spans="1:10" x14ac:dyDescent="0.25">
      <c r="A533" s="63" t="s">
        <v>136</v>
      </c>
      <c r="B533" s="25" t="s">
        <v>929</v>
      </c>
      <c r="C533" s="63" t="s">
        <v>20</v>
      </c>
      <c r="D533" s="63" t="s">
        <v>930</v>
      </c>
      <c r="E533" s="153" t="s">
        <v>137</v>
      </c>
      <c r="F533" s="153"/>
      <c r="G533" s="26" t="s">
        <v>26</v>
      </c>
      <c r="H533" s="27">
        <v>2</v>
      </c>
      <c r="I533" s="28">
        <v>4.5999999999999996</v>
      </c>
      <c r="J533" s="28">
        <v>9.1999999999999993</v>
      </c>
    </row>
    <row r="534" spans="1:10" x14ac:dyDescent="0.25">
      <c r="A534" s="63" t="s">
        <v>136</v>
      </c>
      <c r="B534" s="25" t="s">
        <v>931</v>
      </c>
      <c r="C534" s="63" t="s">
        <v>20</v>
      </c>
      <c r="D534" s="63" t="s">
        <v>932</v>
      </c>
      <c r="E534" s="153" t="s">
        <v>137</v>
      </c>
      <c r="F534" s="153"/>
      <c r="G534" s="26" t="s">
        <v>25</v>
      </c>
      <c r="H534" s="27">
        <v>9</v>
      </c>
      <c r="I534" s="28">
        <v>14.22</v>
      </c>
      <c r="J534" s="28">
        <v>127.98</v>
      </c>
    </row>
    <row r="535" spans="1:10" x14ac:dyDescent="0.25">
      <c r="A535" s="63" t="s">
        <v>136</v>
      </c>
      <c r="B535" s="25" t="s">
        <v>933</v>
      </c>
      <c r="C535" s="63" t="s">
        <v>20</v>
      </c>
      <c r="D535" s="63" t="s">
        <v>934</v>
      </c>
      <c r="E535" s="153" t="s">
        <v>137</v>
      </c>
      <c r="F535" s="153"/>
      <c r="G535" s="26" t="s">
        <v>26</v>
      </c>
      <c r="H535" s="27">
        <v>0.75</v>
      </c>
      <c r="I535" s="28">
        <v>6.33</v>
      </c>
      <c r="J535" s="28">
        <v>4.74</v>
      </c>
    </row>
    <row r="536" spans="1:10" x14ac:dyDescent="0.25">
      <c r="A536" s="63" t="s">
        <v>136</v>
      </c>
      <c r="B536" s="25" t="s">
        <v>935</v>
      </c>
      <c r="C536" s="63" t="s">
        <v>20</v>
      </c>
      <c r="D536" s="63" t="s">
        <v>936</v>
      </c>
      <c r="E536" s="153" t="s">
        <v>137</v>
      </c>
      <c r="F536" s="153"/>
      <c r="G536" s="26" t="s">
        <v>25</v>
      </c>
      <c r="H536" s="27">
        <v>3</v>
      </c>
      <c r="I536" s="28">
        <v>59.04</v>
      </c>
      <c r="J536" s="28">
        <v>177.12</v>
      </c>
    </row>
    <row r="537" spans="1:10" x14ac:dyDescent="0.25">
      <c r="A537" s="63" t="s">
        <v>136</v>
      </c>
      <c r="B537" s="25" t="s">
        <v>937</v>
      </c>
      <c r="C537" s="63" t="s">
        <v>20</v>
      </c>
      <c r="D537" s="63" t="s">
        <v>938</v>
      </c>
      <c r="E537" s="153" t="s">
        <v>137</v>
      </c>
      <c r="F537" s="153"/>
      <c r="G537" s="26" t="s">
        <v>26</v>
      </c>
      <c r="H537" s="27">
        <v>1</v>
      </c>
      <c r="I537" s="28">
        <v>2.67</v>
      </c>
      <c r="J537" s="28">
        <v>2.67</v>
      </c>
    </row>
    <row r="538" spans="1:10" x14ac:dyDescent="0.25">
      <c r="A538" s="63" t="s">
        <v>136</v>
      </c>
      <c r="B538" s="25" t="s">
        <v>939</v>
      </c>
      <c r="C538" s="63" t="s">
        <v>20</v>
      </c>
      <c r="D538" s="63" t="s">
        <v>940</v>
      </c>
      <c r="E538" s="153" t="s">
        <v>137</v>
      </c>
      <c r="F538" s="153"/>
      <c r="G538" s="26" t="s">
        <v>26</v>
      </c>
      <c r="H538" s="27">
        <v>0.75</v>
      </c>
      <c r="I538" s="28">
        <v>7.33</v>
      </c>
      <c r="J538" s="28">
        <v>5.49</v>
      </c>
    </row>
    <row r="539" spans="1:10" ht="25.5" x14ac:dyDescent="0.25">
      <c r="A539" s="64"/>
      <c r="B539" s="64"/>
      <c r="C539" s="64"/>
      <c r="D539" s="64"/>
      <c r="E539" s="64" t="s">
        <v>126</v>
      </c>
      <c r="F539" s="20">
        <v>102.12878910000001</v>
      </c>
      <c r="G539" s="64" t="s">
        <v>127</v>
      </c>
      <c r="H539" s="20">
        <v>90.25</v>
      </c>
      <c r="I539" s="64" t="s">
        <v>128</v>
      </c>
      <c r="J539" s="20">
        <v>192.38000000000002</v>
      </c>
    </row>
    <row r="540" spans="1:10" ht="26.25" thickBot="1" x14ac:dyDescent="0.3">
      <c r="A540" s="64"/>
      <c r="B540" s="64"/>
      <c r="C540" s="64"/>
      <c r="D540" s="64"/>
      <c r="E540" s="64" t="s">
        <v>129</v>
      </c>
      <c r="F540" s="20">
        <v>173.42</v>
      </c>
      <c r="G540" s="64"/>
      <c r="H540" s="154" t="s">
        <v>130</v>
      </c>
      <c r="I540" s="154"/>
      <c r="J540" s="20">
        <v>775.18</v>
      </c>
    </row>
    <row r="541" spans="1:10" ht="15.75" thickTop="1" x14ac:dyDescent="0.2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</row>
    <row r="542" spans="1:10" x14ac:dyDescent="0.25">
      <c r="A542" s="77" t="s">
        <v>56</v>
      </c>
      <c r="B542" s="76" t="s">
        <v>428</v>
      </c>
      <c r="C542" s="77" t="s">
        <v>429</v>
      </c>
      <c r="D542" s="77" t="s">
        <v>133</v>
      </c>
      <c r="E542" s="157" t="s">
        <v>430</v>
      </c>
      <c r="F542" s="157"/>
      <c r="G542" s="78" t="s">
        <v>431</v>
      </c>
      <c r="H542" s="76" t="s">
        <v>432</v>
      </c>
      <c r="I542" s="76" t="s">
        <v>433</v>
      </c>
      <c r="J542" s="76" t="s">
        <v>434</v>
      </c>
    </row>
    <row r="543" spans="1:10" x14ac:dyDescent="0.25">
      <c r="A543" s="109" t="s">
        <v>132</v>
      </c>
      <c r="B543" s="110" t="s">
        <v>609</v>
      </c>
      <c r="C543" s="109" t="s">
        <v>20</v>
      </c>
      <c r="D543" s="109" t="s">
        <v>610</v>
      </c>
      <c r="E543" s="155" t="s">
        <v>122</v>
      </c>
      <c r="F543" s="155"/>
      <c r="G543" s="111" t="s">
        <v>73</v>
      </c>
      <c r="H543" s="112">
        <v>1</v>
      </c>
      <c r="I543" s="113">
        <v>424.53</v>
      </c>
      <c r="J543" s="113">
        <v>424.53</v>
      </c>
    </row>
    <row r="544" spans="1:10" ht="25.5" x14ac:dyDescent="0.25">
      <c r="A544" s="65" t="s">
        <v>119</v>
      </c>
      <c r="B544" s="21" t="s">
        <v>225</v>
      </c>
      <c r="C544" s="65" t="s">
        <v>20</v>
      </c>
      <c r="D544" s="65" t="s">
        <v>223</v>
      </c>
      <c r="E544" s="156" t="s">
        <v>122</v>
      </c>
      <c r="F544" s="156"/>
      <c r="G544" s="22" t="s">
        <v>123</v>
      </c>
      <c r="H544" s="23">
        <v>8</v>
      </c>
      <c r="I544" s="24">
        <v>17.670000000000002</v>
      </c>
      <c r="J544" s="24">
        <v>141.36000000000001</v>
      </c>
    </row>
    <row r="545" spans="1:10" ht="25.5" x14ac:dyDescent="0.25">
      <c r="A545" s="65" t="s">
        <v>119</v>
      </c>
      <c r="B545" s="21" t="s">
        <v>224</v>
      </c>
      <c r="C545" s="65" t="s">
        <v>20</v>
      </c>
      <c r="D545" s="65" t="s">
        <v>222</v>
      </c>
      <c r="E545" s="156" t="s">
        <v>122</v>
      </c>
      <c r="F545" s="156"/>
      <c r="G545" s="22" t="s">
        <v>123</v>
      </c>
      <c r="H545" s="23">
        <v>8</v>
      </c>
      <c r="I545" s="24">
        <v>22.2</v>
      </c>
      <c r="J545" s="24">
        <v>177.6</v>
      </c>
    </row>
    <row r="546" spans="1:10" x14ac:dyDescent="0.25">
      <c r="A546" s="63" t="s">
        <v>136</v>
      </c>
      <c r="B546" s="25" t="s">
        <v>941</v>
      </c>
      <c r="C546" s="63" t="s">
        <v>20</v>
      </c>
      <c r="D546" s="63" t="s">
        <v>942</v>
      </c>
      <c r="E546" s="153" t="s">
        <v>137</v>
      </c>
      <c r="F546" s="153"/>
      <c r="G546" s="26" t="s">
        <v>26</v>
      </c>
      <c r="H546" s="27">
        <v>0.5</v>
      </c>
      <c r="I546" s="28">
        <v>7.87</v>
      </c>
      <c r="J546" s="28">
        <v>3.93</v>
      </c>
    </row>
    <row r="547" spans="1:10" x14ac:dyDescent="0.25">
      <c r="A547" s="63" t="s">
        <v>136</v>
      </c>
      <c r="B547" s="25" t="s">
        <v>943</v>
      </c>
      <c r="C547" s="63" t="s">
        <v>20</v>
      </c>
      <c r="D547" s="63" t="s">
        <v>944</v>
      </c>
      <c r="E547" s="153" t="s">
        <v>137</v>
      </c>
      <c r="F547" s="153"/>
      <c r="G547" s="26" t="s">
        <v>26</v>
      </c>
      <c r="H547" s="27">
        <v>0.25</v>
      </c>
      <c r="I547" s="28">
        <v>26.7</v>
      </c>
      <c r="J547" s="28">
        <v>6.67</v>
      </c>
    </row>
    <row r="548" spans="1:10" x14ac:dyDescent="0.25">
      <c r="A548" s="63" t="s">
        <v>136</v>
      </c>
      <c r="B548" s="25" t="s">
        <v>945</v>
      </c>
      <c r="C548" s="63" t="s">
        <v>20</v>
      </c>
      <c r="D548" s="63" t="s">
        <v>946</v>
      </c>
      <c r="E548" s="153" t="s">
        <v>137</v>
      </c>
      <c r="F548" s="153"/>
      <c r="G548" s="26" t="s">
        <v>26</v>
      </c>
      <c r="H548" s="27">
        <v>0.25</v>
      </c>
      <c r="I548" s="28">
        <v>12.78</v>
      </c>
      <c r="J548" s="28">
        <v>3.19</v>
      </c>
    </row>
    <row r="549" spans="1:10" x14ac:dyDescent="0.25">
      <c r="A549" s="63" t="s">
        <v>136</v>
      </c>
      <c r="B549" s="25" t="s">
        <v>947</v>
      </c>
      <c r="C549" s="63" t="s">
        <v>20</v>
      </c>
      <c r="D549" s="63" t="s">
        <v>948</v>
      </c>
      <c r="E549" s="153" t="s">
        <v>137</v>
      </c>
      <c r="F549" s="153"/>
      <c r="G549" s="26" t="s">
        <v>25</v>
      </c>
      <c r="H549" s="27">
        <v>1.5</v>
      </c>
      <c r="I549" s="28">
        <v>14.34</v>
      </c>
      <c r="J549" s="28">
        <v>21.51</v>
      </c>
    </row>
    <row r="550" spans="1:10" x14ac:dyDescent="0.25">
      <c r="A550" s="63" t="s">
        <v>136</v>
      </c>
      <c r="B550" s="25" t="s">
        <v>949</v>
      </c>
      <c r="C550" s="63" t="s">
        <v>20</v>
      </c>
      <c r="D550" s="63" t="s">
        <v>950</v>
      </c>
      <c r="E550" s="153" t="s">
        <v>137</v>
      </c>
      <c r="F550" s="153"/>
      <c r="G550" s="26" t="s">
        <v>26</v>
      </c>
      <c r="H550" s="27">
        <v>0.5</v>
      </c>
      <c r="I550" s="28">
        <v>46.93</v>
      </c>
      <c r="J550" s="28">
        <v>23.46</v>
      </c>
    </row>
    <row r="551" spans="1:10" x14ac:dyDescent="0.25">
      <c r="A551" s="63" t="s">
        <v>136</v>
      </c>
      <c r="B551" s="25" t="s">
        <v>951</v>
      </c>
      <c r="C551" s="63" t="s">
        <v>20</v>
      </c>
      <c r="D551" s="63" t="s">
        <v>952</v>
      </c>
      <c r="E551" s="153" t="s">
        <v>137</v>
      </c>
      <c r="F551" s="153"/>
      <c r="G551" s="26" t="s">
        <v>25</v>
      </c>
      <c r="H551" s="27">
        <v>4</v>
      </c>
      <c r="I551" s="28">
        <v>9.4499999999999993</v>
      </c>
      <c r="J551" s="28">
        <v>37.799999999999997</v>
      </c>
    </row>
    <row r="552" spans="1:10" x14ac:dyDescent="0.25">
      <c r="A552" s="63" t="s">
        <v>136</v>
      </c>
      <c r="B552" s="25" t="s">
        <v>953</v>
      </c>
      <c r="C552" s="63" t="s">
        <v>20</v>
      </c>
      <c r="D552" s="63" t="s">
        <v>954</v>
      </c>
      <c r="E552" s="153" t="s">
        <v>137</v>
      </c>
      <c r="F552" s="153"/>
      <c r="G552" s="26" t="s">
        <v>26</v>
      </c>
      <c r="H552" s="27">
        <v>0.25</v>
      </c>
      <c r="I552" s="28">
        <v>24.7</v>
      </c>
      <c r="J552" s="28">
        <v>6.17</v>
      </c>
    </row>
    <row r="553" spans="1:10" x14ac:dyDescent="0.25">
      <c r="A553" s="63" t="s">
        <v>136</v>
      </c>
      <c r="B553" s="25" t="s">
        <v>955</v>
      </c>
      <c r="C553" s="63" t="s">
        <v>20</v>
      </c>
      <c r="D553" s="63" t="s">
        <v>956</v>
      </c>
      <c r="E553" s="153" t="s">
        <v>137</v>
      </c>
      <c r="F553" s="153"/>
      <c r="G553" s="26" t="s">
        <v>26</v>
      </c>
      <c r="H553" s="27">
        <v>0.25</v>
      </c>
      <c r="I553" s="28">
        <v>11.37</v>
      </c>
      <c r="J553" s="28">
        <v>2.84</v>
      </c>
    </row>
    <row r="554" spans="1:10" ht="25.5" x14ac:dyDescent="0.25">
      <c r="A554" s="64"/>
      <c r="B554" s="64"/>
      <c r="C554" s="64"/>
      <c r="D554" s="64"/>
      <c r="E554" s="64" t="s">
        <v>126</v>
      </c>
      <c r="F554" s="20">
        <v>119.4670064</v>
      </c>
      <c r="G554" s="64" t="s">
        <v>127</v>
      </c>
      <c r="H554" s="20">
        <v>105.57</v>
      </c>
      <c r="I554" s="64" t="s">
        <v>128</v>
      </c>
      <c r="J554" s="20">
        <v>225.04000000000002</v>
      </c>
    </row>
    <row r="555" spans="1:10" ht="26.25" thickBot="1" x14ac:dyDescent="0.3">
      <c r="A555" s="64"/>
      <c r="B555" s="64"/>
      <c r="C555" s="64"/>
      <c r="D555" s="64"/>
      <c r="E555" s="64" t="s">
        <v>129</v>
      </c>
      <c r="F555" s="20">
        <v>122.34</v>
      </c>
      <c r="G555" s="64"/>
      <c r="H555" s="154" t="s">
        <v>130</v>
      </c>
      <c r="I555" s="154"/>
      <c r="J555" s="20">
        <v>546.87</v>
      </c>
    </row>
    <row r="556" spans="1:10" ht="15.75" thickTop="1" x14ac:dyDescent="0.2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</row>
    <row r="557" spans="1:10" x14ac:dyDescent="0.25">
      <c r="A557" s="77" t="s">
        <v>611</v>
      </c>
      <c r="B557" s="76" t="s">
        <v>428</v>
      </c>
      <c r="C557" s="77" t="s">
        <v>429</v>
      </c>
      <c r="D557" s="77" t="s">
        <v>133</v>
      </c>
      <c r="E557" s="157" t="s">
        <v>430</v>
      </c>
      <c r="F557" s="157"/>
      <c r="G557" s="78" t="s">
        <v>431</v>
      </c>
      <c r="H557" s="76" t="s">
        <v>432</v>
      </c>
      <c r="I557" s="76" t="s">
        <v>433</v>
      </c>
      <c r="J557" s="76" t="s">
        <v>434</v>
      </c>
    </row>
    <row r="558" spans="1:10" x14ac:dyDescent="0.25">
      <c r="A558" s="109" t="s">
        <v>132</v>
      </c>
      <c r="B558" s="110" t="s">
        <v>612</v>
      </c>
      <c r="C558" s="109" t="s">
        <v>20</v>
      </c>
      <c r="D558" s="109" t="s">
        <v>613</v>
      </c>
      <c r="E558" s="155" t="s">
        <v>122</v>
      </c>
      <c r="F558" s="155"/>
      <c r="G558" s="111" t="s">
        <v>73</v>
      </c>
      <c r="H558" s="112">
        <v>1</v>
      </c>
      <c r="I558" s="113">
        <v>169.81</v>
      </c>
      <c r="J558" s="113">
        <v>169.81</v>
      </c>
    </row>
    <row r="559" spans="1:10" ht="25.5" x14ac:dyDescent="0.25">
      <c r="A559" s="65" t="s">
        <v>119</v>
      </c>
      <c r="B559" s="21" t="s">
        <v>609</v>
      </c>
      <c r="C559" s="65" t="s">
        <v>20</v>
      </c>
      <c r="D559" s="65" t="s">
        <v>610</v>
      </c>
      <c r="E559" s="156" t="s">
        <v>122</v>
      </c>
      <c r="F559" s="156"/>
      <c r="G559" s="22" t="s">
        <v>73</v>
      </c>
      <c r="H559" s="23">
        <v>0.4</v>
      </c>
      <c r="I559" s="24">
        <v>424.53</v>
      </c>
      <c r="J559" s="24">
        <v>169.81</v>
      </c>
    </row>
    <row r="560" spans="1:10" ht="25.5" x14ac:dyDescent="0.25">
      <c r="A560" s="64"/>
      <c r="B560" s="64"/>
      <c r="C560" s="64"/>
      <c r="D560" s="64"/>
      <c r="E560" s="64" t="s">
        <v>126</v>
      </c>
      <c r="F560" s="20">
        <v>47.783617348834746</v>
      </c>
      <c r="G560" s="64" t="s">
        <v>127</v>
      </c>
      <c r="H560" s="20">
        <v>42.23</v>
      </c>
      <c r="I560" s="64" t="s">
        <v>128</v>
      </c>
      <c r="J560" s="20">
        <v>90.01</v>
      </c>
    </row>
    <row r="561" spans="1:10" ht="26.25" thickBot="1" x14ac:dyDescent="0.3">
      <c r="A561" s="64"/>
      <c r="B561" s="64"/>
      <c r="C561" s="64"/>
      <c r="D561" s="64"/>
      <c r="E561" s="64" t="s">
        <v>129</v>
      </c>
      <c r="F561" s="20">
        <v>48.93</v>
      </c>
      <c r="G561" s="64"/>
      <c r="H561" s="154" t="s">
        <v>130</v>
      </c>
      <c r="I561" s="154"/>
      <c r="J561" s="20">
        <v>218.74</v>
      </c>
    </row>
    <row r="562" spans="1:10" ht="15.75" thickTop="1" x14ac:dyDescent="0.2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</row>
    <row r="563" spans="1:10" x14ac:dyDescent="0.25">
      <c r="A563" s="77" t="s">
        <v>614</v>
      </c>
      <c r="B563" s="76" t="s">
        <v>428</v>
      </c>
      <c r="C563" s="77" t="s">
        <v>429</v>
      </c>
      <c r="D563" s="77" t="s">
        <v>133</v>
      </c>
      <c r="E563" s="157" t="s">
        <v>430</v>
      </c>
      <c r="F563" s="157"/>
      <c r="G563" s="78" t="s">
        <v>431</v>
      </c>
      <c r="H563" s="76" t="s">
        <v>432</v>
      </c>
      <c r="I563" s="76" t="s">
        <v>433</v>
      </c>
      <c r="J563" s="76" t="s">
        <v>434</v>
      </c>
    </row>
    <row r="564" spans="1:10" x14ac:dyDescent="0.25">
      <c r="A564" s="109" t="s">
        <v>132</v>
      </c>
      <c r="B564" s="110" t="s">
        <v>615</v>
      </c>
      <c r="C564" s="109" t="s">
        <v>20</v>
      </c>
      <c r="D564" s="109" t="s">
        <v>616</v>
      </c>
      <c r="E564" s="155" t="s">
        <v>122</v>
      </c>
      <c r="F564" s="155"/>
      <c r="G564" s="111" t="s">
        <v>73</v>
      </c>
      <c r="H564" s="112">
        <v>1</v>
      </c>
      <c r="I564" s="113">
        <v>180.52</v>
      </c>
      <c r="J564" s="113">
        <v>180.52</v>
      </c>
    </row>
    <row r="565" spans="1:10" ht="25.5" x14ac:dyDescent="0.25">
      <c r="A565" s="65" t="s">
        <v>119</v>
      </c>
      <c r="B565" s="21" t="s">
        <v>607</v>
      </c>
      <c r="C565" s="65" t="s">
        <v>20</v>
      </c>
      <c r="D565" s="65" t="s">
        <v>608</v>
      </c>
      <c r="E565" s="156" t="s">
        <v>122</v>
      </c>
      <c r="F565" s="156"/>
      <c r="G565" s="22" t="s">
        <v>73</v>
      </c>
      <c r="H565" s="23">
        <v>0.3</v>
      </c>
      <c r="I565" s="24">
        <v>601.76</v>
      </c>
      <c r="J565" s="24">
        <v>180.52</v>
      </c>
    </row>
    <row r="566" spans="1:10" ht="25.5" x14ac:dyDescent="0.25">
      <c r="A566" s="64"/>
      <c r="B566" s="64"/>
      <c r="C566" s="64"/>
      <c r="D566" s="64"/>
      <c r="E566" s="64" t="s">
        <v>126</v>
      </c>
      <c r="F566" s="20">
        <v>30.636513245208896</v>
      </c>
      <c r="G566" s="64" t="s">
        <v>127</v>
      </c>
      <c r="H566" s="20">
        <v>27.07</v>
      </c>
      <c r="I566" s="64" t="s">
        <v>128</v>
      </c>
      <c r="J566" s="20">
        <v>57.71</v>
      </c>
    </row>
    <row r="567" spans="1:10" ht="26.25" thickBot="1" x14ac:dyDescent="0.3">
      <c r="A567" s="64"/>
      <c r="B567" s="64"/>
      <c r="C567" s="64"/>
      <c r="D567" s="64"/>
      <c r="E567" s="64" t="s">
        <v>129</v>
      </c>
      <c r="F567" s="20">
        <v>52.02</v>
      </c>
      <c r="G567" s="64"/>
      <c r="H567" s="154" t="s">
        <v>130</v>
      </c>
      <c r="I567" s="154"/>
      <c r="J567" s="20">
        <v>232.54</v>
      </c>
    </row>
    <row r="568" spans="1:10" ht="15.75" thickTop="1" x14ac:dyDescent="0.2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</row>
    <row r="569" spans="1:10" x14ac:dyDescent="0.25">
      <c r="A569" s="77" t="s">
        <v>617</v>
      </c>
      <c r="B569" s="76" t="s">
        <v>428</v>
      </c>
      <c r="C569" s="77" t="s">
        <v>429</v>
      </c>
      <c r="D569" s="77" t="s">
        <v>133</v>
      </c>
      <c r="E569" s="157" t="s">
        <v>430</v>
      </c>
      <c r="F569" s="157"/>
      <c r="G569" s="78" t="s">
        <v>431</v>
      </c>
      <c r="H569" s="76" t="s">
        <v>432</v>
      </c>
      <c r="I569" s="76" t="s">
        <v>433</v>
      </c>
      <c r="J569" s="76" t="s">
        <v>434</v>
      </c>
    </row>
    <row r="570" spans="1:10" x14ac:dyDescent="0.25">
      <c r="A570" s="109" t="s">
        <v>132</v>
      </c>
      <c r="B570" s="110" t="s">
        <v>409</v>
      </c>
      <c r="C570" s="109" t="s">
        <v>20</v>
      </c>
      <c r="D570" s="109" t="s">
        <v>426</v>
      </c>
      <c r="E570" s="155" t="s">
        <v>122</v>
      </c>
      <c r="F570" s="155"/>
      <c r="G570" s="111" t="s">
        <v>26</v>
      </c>
      <c r="H570" s="112">
        <v>1</v>
      </c>
      <c r="I570" s="113">
        <v>820.63</v>
      </c>
      <c r="J570" s="113">
        <v>820.63</v>
      </c>
    </row>
    <row r="571" spans="1:10" ht="25.5" x14ac:dyDescent="0.25">
      <c r="A571" s="65" t="s">
        <v>119</v>
      </c>
      <c r="B571" s="21" t="s">
        <v>224</v>
      </c>
      <c r="C571" s="65" t="s">
        <v>20</v>
      </c>
      <c r="D571" s="65" t="s">
        <v>222</v>
      </c>
      <c r="E571" s="156" t="s">
        <v>122</v>
      </c>
      <c r="F571" s="156"/>
      <c r="G571" s="22" t="s">
        <v>123</v>
      </c>
      <c r="H571" s="23">
        <v>3.8</v>
      </c>
      <c r="I571" s="24">
        <v>22.2</v>
      </c>
      <c r="J571" s="24">
        <v>84.36</v>
      </c>
    </row>
    <row r="572" spans="1:10" ht="25.5" x14ac:dyDescent="0.25">
      <c r="A572" s="65" t="s">
        <v>119</v>
      </c>
      <c r="B572" s="21" t="s">
        <v>225</v>
      </c>
      <c r="C572" s="65" t="s">
        <v>20</v>
      </c>
      <c r="D572" s="65" t="s">
        <v>223</v>
      </c>
      <c r="E572" s="156" t="s">
        <v>122</v>
      </c>
      <c r="F572" s="156"/>
      <c r="G572" s="22" t="s">
        <v>123</v>
      </c>
      <c r="H572" s="23">
        <v>3.8</v>
      </c>
      <c r="I572" s="24">
        <v>17.670000000000002</v>
      </c>
      <c r="J572" s="24">
        <v>67.14</v>
      </c>
    </row>
    <row r="573" spans="1:10" x14ac:dyDescent="0.25">
      <c r="A573" s="63" t="s">
        <v>136</v>
      </c>
      <c r="B573" s="25" t="s">
        <v>244</v>
      </c>
      <c r="C573" s="63" t="s">
        <v>20</v>
      </c>
      <c r="D573" s="63" t="s">
        <v>245</v>
      </c>
      <c r="E573" s="153" t="s">
        <v>137</v>
      </c>
      <c r="F573" s="153"/>
      <c r="G573" s="26" t="s">
        <v>26</v>
      </c>
      <c r="H573" s="27">
        <v>1</v>
      </c>
      <c r="I573" s="28">
        <v>43</v>
      </c>
      <c r="J573" s="28">
        <v>43</v>
      </c>
    </row>
    <row r="574" spans="1:10" x14ac:dyDescent="0.25">
      <c r="A574" s="63" t="s">
        <v>136</v>
      </c>
      <c r="B574" s="25" t="s">
        <v>246</v>
      </c>
      <c r="C574" s="63" t="s">
        <v>20</v>
      </c>
      <c r="D574" s="63" t="s">
        <v>247</v>
      </c>
      <c r="E574" s="153" t="s">
        <v>137</v>
      </c>
      <c r="F574" s="153"/>
      <c r="G574" s="26" t="s">
        <v>26</v>
      </c>
      <c r="H574" s="27">
        <v>1</v>
      </c>
      <c r="I574" s="28">
        <v>84.96</v>
      </c>
      <c r="J574" s="28">
        <v>84.96</v>
      </c>
    </row>
    <row r="575" spans="1:10" x14ac:dyDescent="0.25">
      <c r="A575" s="63" t="s">
        <v>136</v>
      </c>
      <c r="B575" s="25" t="s">
        <v>231</v>
      </c>
      <c r="C575" s="63" t="s">
        <v>20</v>
      </c>
      <c r="D575" s="63" t="s">
        <v>232</v>
      </c>
      <c r="E575" s="153" t="s">
        <v>137</v>
      </c>
      <c r="F575" s="153"/>
      <c r="G575" s="26" t="s">
        <v>25</v>
      </c>
      <c r="H575" s="27">
        <v>2.88</v>
      </c>
      <c r="I575" s="28">
        <v>0.4</v>
      </c>
      <c r="J575" s="28">
        <v>1.1499999999999999</v>
      </c>
    </row>
    <row r="576" spans="1:10" x14ac:dyDescent="0.25">
      <c r="A576" s="63" t="s">
        <v>136</v>
      </c>
      <c r="B576" s="25" t="s">
        <v>486</v>
      </c>
      <c r="C576" s="63" t="s">
        <v>20</v>
      </c>
      <c r="D576" s="63" t="s">
        <v>487</v>
      </c>
      <c r="E576" s="153" t="s">
        <v>137</v>
      </c>
      <c r="F576" s="153"/>
      <c r="G576" s="26" t="s">
        <v>26</v>
      </c>
      <c r="H576" s="27">
        <v>1</v>
      </c>
      <c r="I576" s="28">
        <v>148.94999999999999</v>
      </c>
      <c r="J576" s="28">
        <v>148.94999999999999</v>
      </c>
    </row>
    <row r="577" spans="1:10" x14ac:dyDescent="0.25">
      <c r="A577" s="63" t="s">
        <v>136</v>
      </c>
      <c r="B577" s="25" t="s">
        <v>242</v>
      </c>
      <c r="C577" s="63" t="s">
        <v>20</v>
      </c>
      <c r="D577" s="63" t="s">
        <v>243</v>
      </c>
      <c r="E577" s="153" t="s">
        <v>137</v>
      </c>
      <c r="F577" s="153"/>
      <c r="G577" s="26" t="s">
        <v>26</v>
      </c>
      <c r="H577" s="27">
        <v>1</v>
      </c>
      <c r="I577" s="28">
        <v>391.07</v>
      </c>
      <c r="J577" s="28">
        <v>391.07</v>
      </c>
    </row>
    <row r="578" spans="1:10" ht="25.5" x14ac:dyDescent="0.25">
      <c r="A578" s="64"/>
      <c r="B578" s="64"/>
      <c r="C578" s="64"/>
      <c r="D578" s="64"/>
      <c r="E578" s="64" t="s">
        <v>126</v>
      </c>
      <c r="F578" s="20">
        <v>56.744704570791527</v>
      </c>
      <c r="G578" s="64" t="s">
        <v>127</v>
      </c>
      <c r="H578" s="20">
        <v>50.15</v>
      </c>
      <c r="I578" s="64" t="s">
        <v>128</v>
      </c>
      <c r="J578" s="20">
        <v>106.89</v>
      </c>
    </row>
    <row r="579" spans="1:10" ht="26.25" thickBot="1" x14ac:dyDescent="0.3">
      <c r="A579" s="64"/>
      <c r="B579" s="64"/>
      <c r="C579" s="64"/>
      <c r="D579" s="64"/>
      <c r="E579" s="64" t="s">
        <v>129</v>
      </c>
      <c r="F579" s="20">
        <v>236.5</v>
      </c>
      <c r="G579" s="64"/>
      <c r="H579" s="154" t="s">
        <v>130</v>
      </c>
      <c r="I579" s="154"/>
      <c r="J579" s="20">
        <v>1057.1300000000001</v>
      </c>
    </row>
    <row r="580" spans="1:10" s="29" customFormat="1" ht="15.75" thickTop="1" x14ac:dyDescent="0.2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</row>
    <row r="581" spans="1:10" s="29" customFormat="1" x14ac:dyDescent="0.25">
      <c r="A581" s="77" t="s">
        <v>618</v>
      </c>
      <c r="B581" s="76" t="s">
        <v>428</v>
      </c>
      <c r="C581" s="77" t="s">
        <v>429</v>
      </c>
      <c r="D581" s="77" t="s">
        <v>133</v>
      </c>
      <c r="E581" s="157" t="s">
        <v>430</v>
      </c>
      <c r="F581" s="157"/>
      <c r="G581" s="78" t="s">
        <v>431</v>
      </c>
      <c r="H581" s="76" t="s">
        <v>432</v>
      </c>
      <c r="I581" s="76" t="s">
        <v>433</v>
      </c>
      <c r="J581" s="76" t="s">
        <v>434</v>
      </c>
    </row>
    <row r="582" spans="1:10" x14ac:dyDescent="0.25">
      <c r="A582" s="109" t="s">
        <v>132</v>
      </c>
      <c r="B582" s="110" t="s">
        <v>619</v>
      </c>
      <c r="C582" s="109" t="s">
        <v>20</v>
      </c>
      <c r="D582" s="109" t="s">
        <v>620</v>
      </c>
      <c r="E582" s="155" t="s">
        <v>122</v>
      </c>
      <c r="F582" s="155"/>
      <c r="G582" s="111" t="s">
        <v>26</v>
      </c>
      <c r="H582" s="112">
        <v>1</v>
      </c>
      <c r="I582" s="113">
        <v>593.59</v>
      </c>
      <c r="J582" s="113">
        <v>593.59</v>
      </c>
    </row>
    <row r="583" spans="1:10" ht="25.5" x14ac:dyDescent="0.25">
      <c r="A583" s="65" t="s">
        <v>119</v>
      </c>
      <c r="B583" s="21" t="s">
        <v>225</v>
      </c>
      <c r="C583" s="65" t="s">
        <v>20</v>
      </c>
      <c r="D583" s="65" t="s">
        <v>223</v>
      </c>
      <c r="E583" s="156" t="s">
        <v>122</v>
      </c>
      <c r="F583" s="156"/>
      <c r="G583" s="22" t="s">
        <v>123</v>
      </c>
      <c r="H583" s="23">
        <v>4.2</v>
      </c>
      <c r="I583" s="24">
        <v>17.670000000000002</v>
      </c>
      <c r="J583" s="24">
        <v>74.209999999999994</v>
      </c>
    </row>
    <row r="584" spans="1:10" ht="25.5" x14ac:dyDescent="0.25">
      <c r="A584" s="65" t="s">
        <v>119</v>
      </c>
      <c r="B584" s="21" t="s">
        <v>224</v>
      </c>
      <c r="C584" s="65" t="s">
        <v>20</v>
      </c>
      <c r="D584" s="65" t="s">
        <v>222</v>
      </c>
      <c r="E584" s="156" t="s">
        <v>122</v>
      </c>
      <c r="F584" s="156"/>
      <c r="G584" s="22" t="s">
        <v>123</v>
      </c>
      <c r="H584" s="23">
        <v>4.2</v>
      </c>
      <c r="I584" s="24">
        <v>22.2</v>
      </c>
      <c r="J584" s="24">
        <v>93.24</v>
      </c>
    </row>
    <row r="585" spans="1:10" x14ac:dyDescent="0.25">
      <c r="A585" s="63" t="s">
        <v>136</v>
      </c>
      <c r="B585" s="25" t="s">
        <v>226</v>
      </c>
      <c r="C585" s="63" t="s">
        <v>20</v>
      </c>
      <c r="D585" s="63" t="s">
        <v>227</v>
      </c>
      <c r="E585" s="153" t="s">
        <v>137</v>
      </c>
      <c r="F585" s="153"/>
      <c r="G585" s="26" t="s">
        <v>101</v>
      </c>
      <c r="H585" s="27">
        <v>2.9999999999999997E-4</v>
      </c>
      <c r="I585" s="28">
        <v>49.35</v>
      </c>
      <c r="J585" s="28">
        <v>0.01</v>
      </c>
    </row>
    <row r="586" spans="1:10" x14ac:dyDescent="0.25">
      <c r="A586" s="63" t="s">
        <v>136</v>
      </c>
      <c r="B586" s="25" t="s">
        <v>228</v>
      </c>
      <c r="C586" s="63" t="s">
        <v>20</v>
      </c>
      <c r="D586" s="63" t="s">
        <v>229</v>
      </c>
      <c r="E586" s="153" t="s">
        <v>137</v>
      </c>
      <c r="F586" s="153"/>
      <c r="G586" s="26" t="s">
        <v>230</v>
      </c>
      <c r="H586" s="27">
        <v>8.9999999999999993E-3</v>
      </c>
      <c r="I586" s="28">
        <v>8.9</v>
      </c>
      <c r="J586" s="28">
        <v>0.08</v>
      </c>
    </row>
    <row r="587" spans="1:10" x14ac:dyDescent="0.25">
      <c r="A587" s="63" t="s">
        <v>136</v>
      </c>
      <c r="B587" s="25" t="s">
        <v>484</v>
      </c>
      <c r="C587" s="63" t="s">
        <v>20</v>
      </c>
      <c r="D587" s="63" t="s">
        <v>485</v>
      </c>
      <c r="E587" s="153" t="s">
        <v>137</v>
      </c>
      <c r="F587" s="153"/>
      <c r="G587" s="26" t="s">
        <v>26</v>
      </c>
      <c r="H587" s="27">
        <v>1</v>
      </c>
      <c r="I587" s="28">
        <v>40</v>
      </c>
      <c r="J587" s="28">
        <v>40</v>
      </c>
    </row>
    <row r="588" spans="1:10" s="29" customFormat="1" x14ac:dyDescent="0.25">
      <c r="A588" s="63" t="s">
        <v>136</v>
      </c>
      <c r="B588" s="25" t="s">
        <v>476</v>
      </c>
      <c r="C588" s="63" t="s">
        <v>20</v>
      </c>
      <c r="D588" s="63" t="s">
        <v>477</v>
      </c>
      <c r="E588" s="153" t="s">
        <v>137</v>
      </c>
      <c r="F588" s="153"/>
      <c r="G588" s="26" t="s">
        <v>26</v>
      </c>
      <c r="H588" s="27">
        <v>1</v>
      </c>
      <c r="I588" s="28">
        <v>8.9</v>
      </c>
      <c r="J588" s="28">
        <v>8.9</v>
      </c>
    </row>
    <row r="589" spans="1:10" s="29" customFormat="1" x14ac:dyDescent="0.25">
      <c r="A589" s="63" t="s">
        <v>136</v>
      </c>
      <c r="B589" s="25" t="s">
        <v>482</v>
      </c>
      <c r="C589" s="63" t="s">
        <v>20</v>
      </c>
      <c r="D589" s="63" t="s">
        <v>483</v>
      </c>
      <c r="E589" s="153" t="s">
        <v>137</v>
      </c>
      <c r="F589" s="153"/>
      <c r="G589" s="26" t="s">
        <v>26</v>
      </c>
      <c r="H589" s="27">
        <v>1</v>
      </c>
      <c r="I589" s="28">
        <v>10.15</v>
      </c>
      <c r="J589" s="28">
        <v>10.15</v>
      </c>
    </row>
    <row r="590" spans="1:10" x14ac:dyDescent="0.25">
      <c r="A590" s="63" t="s">
        <v>136</v>
      </c>
      <c r="B590" s="25" t="s">
        <v>478</v>
      </c>
      <c r="C590" s="63" t="s">
        <v>20</v>
      </c>
      <c r="D590" s="63" t="s">
        <v>479</v>
      </c>
      <c r="E590" s="153" t="s">
        <v>137</v>
      </c>
      <c r="F590" s="153"/>
      <c r="G590" s="26" t="s">
        <v>26</v>
      </c>
      <c r="H590" s="27">
        <v>1</v>
      </c>
      <c r="I590" s="28">
        <v>12.2</v>
      </c>
      <c r="J590" s="28">
        <v>12.2</v>
      </c>
    </row>
    <row r="591" spans="1:10" x14ac:dyDescent="0.25">
      <c r="A591" s="63" t="s">
        <v>136</v>
      </c>
      <c r="B591" s="25" t="s">
        <v>248</v>
      </c>
      <c r="C591" s="63" t="s">
        <v>20</v>
      </c>
      <c r="D591" s="63" t="s">
        <v>249</v>
      </c>
      <c r="E591" s="153" t="s">
        <v>137</v>
      </c>
      <c r="F591" s="153"/>
      <c r="G591" s="26" t="s">
        <v>26</v>
      </c>
      <c r="H591" s="27">
        <v>2</v>
      </c>
      <c r="I591" s="28">
        <v>7.9</v>
      </c>
      <c r="J591" s="28">
        <v>15.8</v>
      </c>
    </row>
    <row r="592" spans="1:10" x14ac:dyDescent="0.25">
      <c r="A592" s="63" t="s">
        <v>136</v>
      </c>
      <c r="B592" s="25" t="s">
        <v>957</v>
      </c>
      <c r="C592" s="63" t="s">
        <v>20</v>
      </c>
      <c r="D592" s="63" t="s">
        <v>958</v>
      </c>
      <c r="E592" s="153" t="s">
        <v>137</v>
      </c>
      <c r="F592" s="153"/>
      <c r="G592" s="26" t="s">
        <v>26</v>
      </c>
      <c r="H592" s="27">
        <v>1</v>
      </c>
      <c r="I592" s="28">
        <v>339</v>
      </c>
      <c r="J592" s="28">
        <v>339</v>
      </c>
    </row>
    <row r="593" spans="1:10" ht="25.5" x14ac:dyDescent="0.25">
      <c r="A593" s="64"/>
      <c r="B593" s="64"/>
      <c r="C593" s="64"/>
      <c r="D593" s="64"/>
      <c r="E593" s="64" t="s">
        <v>126</v>
      </c>
      <c r="F593" s="20">
        <v>62.71699315177576</v>
      </c>
      <c r="G593" s="64" t="s">
        <v>127</v>
      </c>
      <c r="H593" s="20">
        <v>55.42</v>
      </c>
      <c r="I593" s="64" t="s">
        <v>128</v>
      </c>
      <c r="J593" s="20">
        <v>118.14</v>
      </c>
    </row>
    <row r="594" spans="1:10" ht="26.25" thickBot="1" x14ac:dyDescent="0.3">
      <c r="A594" s="64"/>
      <c r="B594" s="64"/>
      <c r="C594" s="64"/>
      <c r="D594" s="64"/>
      <c r="E594" s="64" t="s">
        <v>129</v>
      </c>
      <c r="F594" s="20">
        <v>171.07</v>
      </c>
      <c r="G594" s="64"/>
      <c r="H594" s="154" t="s">
        <v>130</v>
      </c>
      <c r="I594" s="154"/>
      <c r="J594" s="20">
        <v>764.66</v>
      </c>
    </row>
    <row r="595" spans="1:10" s="29" customFormat="1" ht="15.75" thickTop="1" x14ac:dyDescent="0.2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</row>
    <row r="596" spans="1:10" s="29" customFormat="1" x14ac:dyDescent="0.25">
      <c r="A596" s="77" t="s">
        <v>621</v>
      </c>
      <c r="B596" s="76" t="s">
        <v>428</v>
      </c>
      <c r="C596" s="77" t="s">
        <v>429</v>
      </c>
      <c r="D596" s="77" t="s">
        <v>133</v>
      </c>
      <c r="E596" s="157" t="s">
        <v>430</v>
      </c>
      <c r="F596" s="157"/>
      <c r="G596" s="78" t="s">
        <v>431</v>
      </c>
      <c r="H596" s="76" t="s">
        <v>432</v>
      </c>
      <c r="I596" s="76" t="s">
        <v>433</v>
      </c>
      <c r="J596" s="76" t="s">
        <v>434</v>
      </c>
    </row>
    <row r="597" spans="1:10" x14ac:dyDescent="0.25">
      <c r="A597" s="109" t="s">
        <v>132</v>
      </c>
      <c r="B597" s="110" t="s">
        <v>408</v>
      </c>
      <c r="C597" s="109" t="s">
        <v>20</v>
      </c>
      <c r="D597" s="109" t="s">
        <v>425</v>
      </c>
      <c r="E597" s="155" t="s">
        <v>122</v>
      </c>
      <c r="F597" s="155"/>
      <c r="G597" s="111" t="s">
        <v>26</v>
      </c>
      <c r="H597" s="112">
        <v>1</v>
      </c>
      <c r="I597" s="113">
        <v>434.83</v>
      </c>
      <c r="J597" s="113">
        <v>434.83</v>
      </c>
    </row>
    <row r="598" spans="1:10" ht="25.5" x14ac:dyDescent="0.25">
      <c r="A598" s="65" t="s">
        <v>119</v>
      </c>
      <c r="B598" s="21" t="s">
        <v>224</v>
      </c>
      <c r="C598" s="65" t="s">
        <v>20</v>
      </c>
      <c r="D598" s="65" t="s">
        <v>222</v>
      </c>
      <c r="E598" s="156" t="s">
        <v>122</v>
      </c>
      <c r="F598" s="156"/>
      <c r="G598" s="22" t="s">
        <v>123</v>
      </c>
      <c r="H598" s="23">
        <v>3.3</v>
      </c>
      <c r="I598" s="24">
        <v>22.2</v>
      </c>
      <c r="J598" s="24">
        <v>73.260000000000005</v>
      </c>
    </row>
    <row r="599" spans="1:10" ht="25.5" x14ac:dyDescent="0.25">
      <c r="A599" s="65" t="s">
        <v>119</v>
      </c>
      <c r="B599" s="21" t="s">
        <v>225</v>
      </c>
      <c r="C599" s="65" t="s">
        <v>20</v>
      </c>
      <c r="D599" s="65" t="s">
        <v>223</v>
      </c>
      <c r="E599" s="156" t="s">
        <v>122</v>
      </c>
      <c r="F599" s="156"/>
      <c r="G599" s="22" t="s">
        <v>123</v>
      </c>
      <c r="H599" s="23">
        <v>3.3</v>
      </c>
      <c r="I599" s="24">
        <v>17.670000000000002</v>
      </c>
      <c r="J599" s="24">
        <v>58.31</v>
      </c>
    </row>
    <row r="600" spans="1:10" x14ac:dyDescent="0.25">
      <c r="A600" s="63" t="s">
        <v>136</v>
      </c>
      <c r="B600" s="25" t="s">
        <v>226</v>
      </c>
      <c r="C600" s="63" t="s">
        <v>20</v>
      </c>
      <c r="D600" s="63" t="s">
        <v>227</v>
      </c>
      <c r="E600" s="153" t="s">
        <v>137</v>
      </c>
      <c r="F600" s="153"/>
      <c r="G600" s="26" t="s">
        <v>101</v>
      </c>
      <c r="H600" s="27">
        <v>2.9999999999999997E-4</v>
      </c>
      <c r="I600" s="28">
        <v>49.35</v>
      </c>
      <c r="J600" s="28">
        <v>0.01</v>
      </c>
    </row>
    <row r="601" spans="1:10" x14ac:dyDescent="0.25">
      <c r="A601" s="63" t="s">
        <v>136</v>
      </c>
      <c r="B601" s="25" t="s">
        <v>228</v>
      </c>
      <c r="C601" s="63" t="s">
        <v>20</v>
      </c>
      <c r="D601" s="63" t="s">
        <v>229</v>
      </c>
      <c r="E601" s="153" t="s">
        <v>137</v>
      </c>
      <c r="F601" s="153"/>
      <c r="G601" s="26" t="s">
        <v>230</v>
      </c>
      <c r="H601" s="27">
        <v>8.9999999999999993E-3</v>
      </c>
      <c r="I601" s="28">
        <v>8.9</v>
      </c>
      <c r="J601" s="28">
        <v>0.08</v>
      </c>
    </row>
    <row r="602" spans="1:10" x14ac:dyDescent="0.25">
      <c r="A602" s="63" t="s">
        <v>136</v>
      </c>
      <c r="B602" s="25" t="s">
        <v>248</v>
      </c>
      <c r="C602" s="63" t="s">
        <v>20</v>
      </c>
      <c r="D602" s="63" t="s">
        <v>249</v>
      </c>
      <c r="E602" s="153" t="s">
        <v>137</v>
      </c>
      <c r="F602" s="153"/>
      <c r="G602" s="26" t="s">
        <v>26</v>
      </c>
      <c r="H602" s="27">
        <v>4</v>
      </c>
      <c r="I602" s="28">
        <v>7.9</v>
      </c>
      <c r="J602" s="28">
        <v>31.6</v>
      </c>
    </row>
    <row r="603" spans="1:10" s="29" customFormat="1" x14ac:dyDescent="0.25">
      <c r="A603" s="63" t="s">
        <v>136</v>
      </c>
      <c r="B603" s="25" t="s">
        <v>480</v>
      </c>
      <c r="C603" s="63" t="s">
        <v>20</v>
      </c>
      <c r="D603" s="63" t="s">
        <v>481</v>
      </c>
      <c r="E603" s="153" t="s">
        <v>137</v>
      </c>
      <c r="F603" s="153"/>
      <c r="G603" s="26" t="s">
        <v>26</v>
      </c>
      <c r="H603" s="27">
        <v>1</v>
      </c>
      <c r="I603" s="28">
        <v>200.32</v>
      </c>
      <c r="J603" s="28">
        <v>200.32</v>
      </c>
    </row>
    <row r="604" spans="1:10" s="29" customFormat="1" x14ac:dyDescent="0.25">
      <c r="A604" s="63" t="s">
        <v>136</v>
      </c>
      <c r="B604" s="25" t="s">
        <v>478</v>
      </c>
      <c r="C604" s="63" t="s">
        <v>20</v>
      </c>
      <c r="D604" s="63" t="s">
        <v>479</v>
      </c>
      <c r="E604" s="153" t="s">
        <v>137</v>
      </c>
      <c r="F604" s="153"/>
      <c r="G604" s="26" t="s">
        <v>26</v>
      </c>
      <c r="H604" s="27">
        <v>1</v>
      </c>
      <c r="I604" s="28">
        <v>12.2</v>
      </c>
      <c r="J604" s="28">
        <v>12.2</v>
      </c>
    </row>
    <row r="605" spans="1:10" x14ac:dyDescent="0.25">
      <c r="A605" s="63" t="s">
        <v>136</v>
      </c>
      <c r="B605" s="25" t="s">
        <v>484</v>
      </c>
      <c r="C605" s="63" t="s">
        <v>20</v>
      </c>
      <c r="D605" s="63" t="s">
        <v>485</v>
      </c>
      <c r="E605" s="153" t="s">
        <v>137</v>
      </c>
      <c r="F605" s="153"/>
      <c r="G605" s="26" t="s">
        <v>26</v>
      </c>
      <c r="H605" s="27">
        <v>1</v>
      </c>
      <c r="I605" s="28">
        <v>40</v>
      </c>
      <c r="J605" s="28">
        <v>40</v>
      </c>
    </row>
    <row r="606" spans="1:10" x14ac:dyDescent="0.25">
      <c r="A606" s="63" t="s">
        <v>136</v>
      </c>
      <c r="B606" s="25" t="s">
        <v>476</v>
      </c>
      <c r="C606" s="63" t="s">
        <v>20</v>
      </c>
      <c r="D606" s="63" t="s">
        <v>477</v>
      </c>
      <c r="E606" s="153" t="s">
        <v>137</v>
      </c>
      <c r="F606" s="153"/>
      <c r="G606" s="26" t="s">
        <v>26</v>
      </c>
      <c r="H606" s="27">
        <v>1</v>
      </c>
      <c r="I606" s="28">
        <v>8.9</v>
      </c>
      <c r="J606" s="28">
        <v>8.9</v>
      </c>
    </row>
    <row r="607" spans="1:10" x14ac:dyDescent="0.25">
      <c r="A607" s="63" t="s">
        <v>136</v>
      </c>
      <c r="B607" s="25" t="s">
        <v>482</v>
      </c>
      <c r="C607" s="63" t="s">
        <v>20</v>
      </c>
      <c r="D607" s="63" t="s">
        <v>483</v>
      </c>
      <c r="E607" s="153" t="s">
        <v>137</v>
      </c>
      <c r="F607" s="153"/>
      <c r="G607" s="26" t="s">
        <v>26</v>
      </c>
      <c r="H607" s="27">
        <v>1</v>
      </c>
      <c r="I607" s="28">
        <v>10.15</v>
      </c>
      <c r="J607" s="28">
        <v>10.15</v>
      </c>
    </row>
    <row r="608" spans="1:10" ht="25.5" x14ac:dyDescent="0.25">
      <c r="A608" s="64"/>
      <c r="B608" s="64"/>
      <c r="C608" s="64"/>
      <c r="D608" s="64"/>
      <c r="E608" s="64" t="s">
        <v>126</v>
      </c>
      <c r="F608" s="20">
        <v>49.275362318840578</v>
      </c>
      <c r="G608" s="64" t="s">
        <v>127</v>
      </c>
      <c r="H608" s="20">
        <v>43.54</v>
      </c>
      <c r="I608" s="64" t="s">
        <v>128</v>
      </c>
      <c r="J608" s="20">
        <v>92.82</v>
      </c>
    </row>
    <row r="609" spans="1:10" ht="26.25" thickBot="1" x14ac:dyDescent="0.3">
      <c r="A609" s="64"/>
      <c r="B609" s="64"/>
      <c r="C609" s="64"/>
      <c r="D609" s="64"/>
      <c r="E609" s="64" t="s">
        <v>129</v>
      </c>
      <c r="F609" s="20">
        <v>125.31</v>
      </c>
      <c r="G609" s="64"/>
      <c r="H609" s="154" t="s">
        <v>130</v>
      </c>
      <c r="I609" s="154"/>
      <c r="J609" s="20">
        <v>560.14</v>
      </c>
    </row>
    <row r="610" spans="1:10" s="29" customFormat="1" ht="15.75" thickTop="1" x14ac:dyDescent="0.2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</row>
    <row r="611" spans="1:10" s="29" customFormat="1" x14ac:dyDescent="0.25">
      <c r="A611" s="77" t="s">
        <v>622</v>
      </c>
      <c r="B611" s="76" t="s">
        <v>428</v>
      </c>
      <c r="C611" s="77" t="s">
        <v>429</v>
      </c>
      <c r="D611" s="77" t="s">
        <v>133</v>
      </c>
      <c r="E611" s="157" t="s">
        <v>430</v>
      </c>
      <c r="F611" s="157"/>
      <c r="G611" s="78" t="s">
        <v>431</v>
      </c>
      <c r="H611" s="76" t="s">
        <v>432</v>
      </c>
      <c r="I611" s="76" t="s">
        <v>433</v>
      </c>
      <c r="J611" s="76" t="s">
        <v>434</v>
      </c>
    </row>
    <row r="612" spans="1:10" x14ac:dyDescent="0.25">
      <c r="A612" s="109" t="s">
        <v>132</v>
      </c>
      <c r="B612" s="110" t="s">
        <v>63</v>
      </c>
      <c r="C612" s="109" t="s">
        <v>20</v>
      </c>
      <c r="D612" s="109" t="s">
        <v>64</v>
      </c>
      <c r="E612" s="155" t="s">
        <v>122</v>
      </c>
      <c r="F612" s="155"/>
      <c r="G612" s="111" t="s">
        <v>26</v>
      </c>
      <c r="H612" s="112">
        <v>1</v>
      </c>
      <c r="I612" s="113">
        <v>153.6</v>
      </c>
      <c r="J612" s="113">
        <v>153.6</v>
      </c>
    </row>
    <row r="613" spans="1:10" ht="25.5" x14ac:dyDescent="0.25">
      <c r="A613" s="65" t="s">
        <v>119</v>
      </c>
      <c r="B613" s="21" t="s">
        <v>224</v>
      </c>
      <c r="C613" s="65" t="s">
        <v>20</v>
      </c>
      <c r="D613" s="65" t="s">
        <v>222</v>
      </c>
      <c r="E613" s="156" t="s">
        <v>122</v>
      </c>
      <c r="F613" s="156"/>
      <c r="G613" s="22" t="s">
        <v>123</v>
      </c>
      <c r="H613" s="23">
        <v>2.2999999999999998</v>
      </c>
      <c r="I613" s="24">
        <v>22.2</v>
      </c>
      <c r="J613" s="24">
        <v>51.06</v>
      </c>
    </row>
    <row r="614" spans="1:10" ht="25.5" x14ac:dyDescent="0.25">
      <c r="A614" s="65" t="s">
        <v>119</v>
      </c>
      <c r="B614" s="21" t="s">
        <v>225</v>
      </c>
      <c r="C614" s="65" t="s">
        <v>20</v>
      </c>
      <c r="D614" s="65" t="s">
        <v>223</v>
      </c>
      <c r="E614" s="156" t="s">
        <v>122</v>
      </c>
      <c r="F614" s="156"/>
      <c r="G614" s="22" t="s">
        <v>123</v>
      </c>
      <c r="H614" s="23">
        <v>2.2999999999999998</v>
      </c>
      <c r="I614" s="24">
        <v>17.670000000000002</v>
      </c>
      <c r="J614" s="24">
        <v>40.64</v>
      </c>
    </row>
    <row r="615" spans="1:10" x14ac:dyDescent="0.25">
      <c r="A615" s="63" t="s">
        <v>136</v>
      </c>
      <c r="B615" s="25" t="s">
        <v>238</v>
      </c>
      <c r="C615" s="63" t="s">
        <v>20</v>
      </c>
      <c r="D615" s="63" t="s">
        <v>239</v>
      </c>
      <c r="E615" s="153" t="s">
        <v>137</v>
      </c>
      <c r="F615" s="153"/>
      <c r="G615" s="26" t="s">
        <v>26</v>
      </c>
      <c r="H615" s="27">
        <v>1</v>
      </c>
      <c r="I615" s="28">
        <v>8</v>
      </c>
      <c r="J615" s="28">
        <v>8</v>
      </c>
    </row>
    <row r="616" spans="1:10" x14ac:dyDescent="0.25">
      <c r="A616" s="63" t="s">
        <v>136</v>
      </c>
      <c r="B616" s="25" t="s">
        <v>236</v>
      </c>
      <c r="C616" s="63" t="s">
        <v>20</v>
      </c>
      <c r="D616" s="63" t="s">
        <v>237</v>
      </c>
      <c r="E616" s="153" t="s">
        <v>137</v>
      </c>
      <c r="F616" s="153"/>
      <c r="G616" s="26" t="s">
        <v>26</v>
      </c>
      <c r="H616" s="27">
        <v>1</v>
      </c>
      <c r="I616" s="28">
        <v>47</v>
      </c>
      <c r="J616" s="28">
        <v>47</v>
      </c>
    </row>
    <row r="617" spans="1:10" x14ac:dyDescent="0.25">
      <c r="A617" s="63" t="s">
        <v>136</v>
      </c>
      <c r="B617" s="25" t="s">
        <v>240</v>
      </c>
      <c r="C617" s="63" t="s">
        <v>20</v>
      </c>
      <c r="D617" s="63" t="s">
        <v>241</v>
      </c>
      <c r="E617" s="153" t="s">
        <v>137</v>
      </c>
      <c r="F617" s="153"/>
      <c r="G617" s="26" t="s">
        <v>26</v>
      </c>
      <c r="H617" s="27">
        <v>1</v>
      </c>
      <c r="I617" s="28">
        <v>6.7</v>
      </c>
      <c r="J617" s="28">
        <v>6.7</v>
      </c>
    </row>
    <row r="618" spans="1:10" s="29" customFormat="1" x14ac:dyDescent="0.25">
      <c r="A618" s="63" t="s">
        <v>136</v>
      </c>
      <c r="B618" s="25" t="s">
        <v>231</v>
      </c>
      <c r="C618" s="63" t="s">
        <v>20</v>
      </c>
      <c r="D618" s="63" t="s">
        <v>232</v>
      </c>
      <c r="E618" s="153" t="s">
        <v>137</v>
      </c>
      <c r="F618" s="153"/>
      <c r="G618" s="26" t="s">
        <v>25</v>
      </c>
      <c r="H618" s="27">
        <v>0.5</v>
      </c>
      <c r="I618" s="28">
        <v>0.4</v>
      </c>
      <c r="J618" s="28">
        <v>0.2</v>
      </c>
    </row>
    <row r="619" spans="1:10" s="29" customFormat="1" ht="25.5" x14ac:dyDescent="0.25">
      <c r="A619" s="64"/>
      <c r="B619" s="64"/>
      <c r="C619" s="64"/>
      <c r="D619" s="64"/>
      <c r="E619" s="64" t="s">
        <v>126</v>
      </c>
      <c r="F619" s="20">
        <v>34.341986515899556</v>
      </c>
      <c r="G619" s="64" t="s">
        <v>127</v>
      </c>
      <c r="H619" s="20">
        <v>30.35</v>
      </c>
      <c r="I619" s="64" t="s">
        <v>128</v>
      </c>
      <c r="J619" s="20">
        <v>64.69</v>
      </c>
    </row>
    <row r="620" spans="1:10" ht="26.25" thickBot="1" x14ac:dyDescent="0.3">
      <c r="A620" s="64"/>
      <c r="B620" s="64"/>
      <c r="C620" s="64"/>
      <c r="D620" s="64"/>
      <c r="E620" s="64" t="s">
        <v>129</v>
      </c>
      <c r="F620" s="20">
        <v>44.26</v>
      </c>
      <c r="G620" s="64"/>
      <c r="H620" s="154" t="s">
        <v>130</v>
      </c>
      <c r="I620" s="154"/>
      <c r="J620" s="20">
        <v>197.86</v>
      </c>
    </row>
    <row r="621" spans="1:10" ht="15.75" thickTop="1" x14ac:dyDescent="0.2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</row>
    <row r="622" spans="1:10" x14ac:dyDescent="0.25">
      <c r="A622" s="77" t="s">
        <v>623</v>
      </c>
      <c r="B622" s="76" t="s">
        <v>428</v>
      </c>
      <c r="C622" s="77" t="s">
        <v>429</v>
      </c>
      <c r="D622" s="77" t="s">
        <v>133</v>
      </c>
      <c r="E622" s="157" t="s">
        <v>430</v>
      </c>
      <c r="F622" s="157"/>
      <c r="G622" s="78" t="s">
        <v>431</v>
      </c>
      <c r="H622" s="76" t="s">
        <v>432</v>
      </c>
      <c r="I622" s="76" t="s">
        <v>433</v>
      </c>
      <c r="J622" s="76" t="s">
        <v>434</v>
      </c>
    </row>
    <row r="623" spans="1:10" ht="51" x14ac:dyDescent="0.25">
      <c r="A623" s="109" t="s">
        <v>132</v>
      </c>
      <c r="B623" s="110" t="s">
        <v>624</v>
      </c>
      <c r="C623" s="109" t="s">
        <v>24</v>
      </c>
      <c r="D623" s="109" t="s">
        <v>625</v>
      </c>
      <c r="E623" s="155" t="s">
        <v>221</v>
      </c>
      <c r="F623" s="155"/>
      <c r="G623" s="111" t="s">
        <v>26</v>
      </c>
      <c r="H623" s="112">
        <v>1</v>
      </c>
      <c r="I623" s="113">
        <v>769.44</v>
      </c>
      <c r="J623" s="113">
        <v>769.44</v>
      </c>
    </row>
    <row r="624" spans="1:10" ht="25.5" x14ac:dyDescent="0.25">
      <c r="A624" s="65" t="s">
        <v>119</v>
      </c>
      <c r="B624" s="21" t="s">
        <v>959</v>
      </c>
      <c r="C624" s="65" t="s">
        <v>24</v>
      </c>
      <c r="D624" s="65" t="s">
        <v>960</v>
      </c>
      <c r="E624" s="156" t="s">
        <v>221</v>
      </c>
      <c r="F624" s="156"/>
      <c r="G624" s="22" t="s">
        <v>26</v>
      </c>
      <c r="H624" s="23">
        <v>1</v>
      </c>
      <c r="I624" s="24">
        <v>706.88</v>
      </c>
      <c r="J624" s="24">
        <v>706.88</v>
      </c>
    </row>
    <row r="625" spans="1:10" ht="38.25" x14ac:dyDescent="0.25">
      <c r="A625" s="65" t="s">
        <v>119</v>
      </c>
      <c r="B625" s="21" t="s">
        <v>961</v>
      </c>
      <c r="C625" s="65" t="s">
        <v>24</v>
      </c>
      <c r="D625" s="65" t="s">
        <v>962</v>
      </c>
      <c r="E625" s="156" t="s">
        <v>221</v>
      </c>
      <c r="F625" s="156"/>
      <c r="G625" s="22" t="s">
        <v>26</v>
      </c>
      <c r="H625" s="23">
        <v>1</v>
      </c>
      <c r="I625" s="24">
        <v>9.99</v>
      </c>
      <c r="J625" s="24">
        <v>9.99</v>
      </c>
    </row>
    <row r="626" spans="1:10" s="29" customFormat="1" ht="25.5" x14ac:dyDescent="0.25">
      <c r="A626" s="65" t="s">
        <v>119</v>
      </c>
      <c r="B626" s="21" t="s">
        <v>963</v>
      </c>
      <c r="C626" s="65" t="s">
        <v>24</v>
      </c>
      <c r="D626" s="65" t="s">
        <v>964</v>
      </c>
      <c r="E626" s="156" t="s">
        <v>221</v>
      </c>
      <c r="F626" s="156"/>
      <c r="G626" s="22" t="s">
        <v>26</v>
      </c>
      <c r="H626" s="23">
        <v>1</v>
      </c>
      <c r="I626" s="24">
        <v>12.85</v>
      </c>
      <c r="J626" s="24">
        <v>12.85</v>
      </c>
    </row>
    <row r="627" spans="1:10" s="29" customFormat="1" ht="25.5" x14ac:dyDescent="0.25">
      <c r="A627" s="65" t="s">
        <v>119</v>
      </c>
      <c r="B627" s="21" t="s">
        <v>965</v>
      </c>
      <c r="C627" s="65" t="s">
        <v>24</v>
      </c>
      <c r="D627" s="65" t="s">
        <v>966</v>
      </c>
      <c r="E627" s="156" t="s">
        <v>221</v>
      </c>
      <c r="F627" s="156"/>
      <c r="G627" s="22" t="s">
        <v>26</v>
      </c>
      <c r="H627" s="23">
        <v>1</v>
      </c>
      <c r="I627" s="24">
        <v>39.72</v>
      </c>
      <c r="J627" s="24">
        <v>39.72</v>
      </c>
    </row>
    <row r="628" spans="1:10" ht="25.5" x14ac:dyDescent="0.25">
      <c r="A628" s="64"/>
      <c r="B628" s="64"/>
      <c r="C628" s="64"/>
      <c r="D628" s="64"/>
      <c r="E628" s="64" t="s">
        <v>126</v>
      </c>
      <c r="F628" s="20">
        <v>27.674258099999999</v>
      </c>
      <c r="G628" s="64" t="s">
        <v>127</v>
      </c>
      <c r="H628" s="20">
        <v>24.46</v>
      </c>
      <c r="I628" s="64" t="s">
        <v>128</v>
      </c>
      <c r="J628" s="20">
        <v>52.13</v>
      </c>
    </row>
    <row r="629" spans="1:10" ht="26.25" thickBot="1" x14ac:dyDescent="0.3">
      <c r="A629" s="64"/>
      <c r="B629" s="64"/>
      <c r="C629" s="64"/>
      <c r="D629" s="64"/>
      <c r="E629" s="64" t="s">
        <v>129</v>
      </c>
      <c r="F629" s="20">
        <v>221.75</v>
      </c>
      <c r="G629" s="64"/>
      <c r="H629" s="154" t="s">
        <v>130</v>
      </c>
      <c r="I629" s="154"/>
      <c r="J629" s="20">
        <v>991.19</v>
      </c>
    </row>
    <row r="630" spans="1:10" ht="15.75" thickTop="1" x14ac:dyDescent="0.2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</row>
    <row r="631" spans="1:10" x14ac:dyDescent="0.25">
      <c r="A631" s="77" t="s">
        <v>626</v>
      </c>
      <c r="B631" s="76" t="s">
        <v>428</v>
      </c>
      <c r="C631" s="77" t="s">
        <v>429</v>
      </c>
      <c r="D631" s="77" t="s">
        <v>133</v>
      </c>
      <c r="E631" s="157" t="s">
        <v>430</v>
      </c>
      <c r="F631" s="157"/>
      <c r="G631" s="78" t="s">
        <v>431</v>
      </c>
      <c r="H631" s="76" t="s">
        <v>432</v>
      </c>
      <c r="I631" s="76" t="s">
        <v>433</v>
      </c>
      <c r="J631" s="76" t="s">
        <v>434</v>
      </c>
    </row>
    <row r="632" spans="1:10" x14ac:dyDescent="0.25">
      <c r="A632" s="109" t="s">
        <v>132</v>
      </c>
      <c r="B632" s="110" t="s">
        <v>627</v>
      </c>
      <c r="C632" s="109" t="s">
        <v>20</v>
      </c>
      <c r="D632" s="109" t="s">
        <v>628</v>
      </c>
      <c r="E632" s="155" t="s">
        <v>122</v>
      </c>
      <c r="F632" s="155"/>
      <c r="G632" s="111" t="s">
        <v>26</v>
      </c>
      <c r="H632" s="112">
        <v>1</v>
      </c>
      <c r="I632" s="113">
        <v>45.81</v>
      </c>
      <c r="J632" s="113">
        <v>45.81</v>
      </c>
    </row>
    <row r="633" spans="1:10" ht="25.5" x14ac:dyDescent="0.25">
      <c r="A633" s="65" t="s">
        <v>119</v>
      </c>
      <c r="B633" s="21" t="s">
        <v>225</v>
      </c>
      <c r="C633" s="65" t="s">
        <v>20</v>
      </c>
      <c r="D633" s="65" t="s">
        <v>223</v>
      </c>
      <c r="E633" s="156" t="s">
        <v>122</v>
      </c>
      <c r="F633" s="156"/>
      <c r="G633" s="22" t="s">
        <v>123</v>
      </c>
      <c r="H633" s="23">
        <v>0.5</v>
      </c>
      <c r="I633" s="24">
        <v>17.670000000000002</v>
      </c>
      <c r="J633" s="24">
        <v>8.83</v>
      </c>
    </row>
    <row r="634" spans="1:10" s="29" customFormat="1" ht="25.5" x14ac:dyDescent="0.25">
      <c r="A634" s="65" t="s">
        <v>119</v>
      </c>
      <c r="B634" s="21" t="s">
        <v>224</v>
      </c>
      <c r="C634" s="65" t="s">
        <v>20</v>
      </c>
      <c r="D634" s="65" t="s">
        <v>222</v>
      </c>
      <c r="E634" s="156" t="s">
        <v>122</v>
      </c>
      <c r="F634" s="156"/>
      <c r="G634" s="22" t="s">
        <v>123</v>
      </c>
      <c r="H634" s="23">
        <v>0.5</v>
      </c>
      <c r="I634" s="24">
        <v>22.2</v>
      </c>
      <c r="J634" s="24">
        <v>11.1</v>
      </c>
    </row>
    <row r="635" spans="1:10" s="29" customFormat="1" x14ac:dyDescent="0.25">
      <c r="A635" s="63" t="s">
        <v>136</v>
      </c>
      <c r="B635" s="25" t="s">
        <v>231</v>
      </c>
      <c r="C635" s="63" t="s">
        <v>20</v>
      </c>
      <c r="D635" s="63" t="s">
        <v>232</v>
      </c>
      <c r="E635" s="153" t="s">
        <v>137</v>
      </c>
      <c r="F635" s="153"/>
      <c r="G635" s="26" t="s">
        <v>25</v>
      </c>
      <c r="H635" s="27">
        <v>0.56000000000000005</v>
      </c>
      <c r="I635" s="28">
        <v>0.4</v>
      </c>
      <c r="J635" s="28">
        <v>0.22</v>
      </c>
    </row>
    <row r="636" spans="1:10" x14ac:dyDescent="0.25">
      <c r="A636" s="63" t="s">
        <v>136</v>
      </c>
      <c r="B636" s="25" t="s">
        <v>967</v>
      </c>
      <c r="C636" s="63" t="s">
        <v>20</v>
      </c>
      <c r="D636" s="63" t="s">
        <v>968</v>
      </c>
      <c r="E636" s="153" t="s">
        <v>137</v>
      </c>
      <c r="F636" s="153"/>
      <c r="G636" s="26" t="s">
        <v>26</v>
      </c>
      <c r="H636" s="27">
        <v>1</v>
      </c>
      <c r="I636" s="28">
        <v>25.66</v>
      </c>
      <c r="J636" s="28">
        <v>25.66</v>
      </c>
    </row>
    <row r="637" spans="1:10" ht="25.5" x14ac:dyDescent="0.25">
      <c r="A637" s="64"/>
      <c r="B637" s="64"/>
      <c r="C637" s="64"/>
      <c r="D637" s="64"/>
      <c r="E637" s="64" t="s">
        <v>126</v>
      </c>
      <c r="F637" s="20">
        <v>7.4640335509900728</v>
      </c>
      <c r="G637" s="64" t="s">
        <v>127</v>
      </c>
      <c r="H637" s="20">
        <v>6.6</v>
      </c>
      <c r="I637" s="64" t="s">
        <v>128</v>
      </c>
      <c r="J637" s="20">
        <v>14.06</v>
      </c>
    </row>
    <row r="638" spans="1:10" ht="26.25" thickBot="1" x14ac:dyDescent="0.3">
      <c r="A638" s="64"/>
      <c r="B638" s="64"/>
      <c r="C638" s="64"/>
      <c r="D638" s="64"/>
      <c r="E638" s="64" t="s">
        <v>129</v>
      </c>
      <c r="F638" s="20">
        <v>13.2</v>
      </c>
      <c r="G638" s="64"/>
      <c r="H638" s="154" t="s">
        <v>130</v>
      </c>
      <c r="I638" s="154"/>
      <c r="J638" s="20">
        <v>59.01</v>
      </c>
    </row>
    <row r="639" spans="1:10" ht="15.75" thickTop="1" x14ac:dyDescent="0.2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</row>
    <row r="640" spans="1:10" x14ac:dyDescent="0.25">
      <c r="A640" s="77" t="s">
        <v>629</v>
      </c>
      <c r="B640" s="76" t="s">
        <v>428</v>
      </c>
      <c r="C640" s="77" t="s">
        <v>429</v>
      </c>
      <c r="D640" s="77" t="s">
        <v>133</v>
      </c>
      <c r="E640" s="157" t="s">
        <v>430</v>
      </c>
      <c r="F640" s="157"/>
      <c r="G640" s="78" t="s">
        <v>431</v>
      </c>
      <c r="H640" s="76" t="s">
        <v>432</v>
      </c>
      <c r="I640" s="76" t="s">
        <v>433</v>
      </c>
      <c r="J640" s="76" t="s">
        <v>434</v>
      </c>
    </row>
    <row r="641" spans="1:10" x14ac:dyDescent="0.25">
      <c r="A641" s="109" t="s">
        <v>132</v>
      </c>
      <c r="B641" s="110" t="s">
        <v>630</v>
      </c>
      <c r="C641" s="109" t="s">
        <v>20</v>
      </c>
      <c r="D641" s="109" t="s">
        <v>631</v>
      </c>
      <c r="E641" s="155" t="s">
        <v>122</v>
      </c>
      <c r="F641" s="155"/>
      <c r="G641" s="111" t="s">
        <v>26</v>
      </c>
      <c r="H641" s="112">
        <v>1</v>
      </c>
      <c r="I641" s="113">
        <v>100.07</v>
      </c>
      <c r="J641" s="113">
        <v>100.07</v>
      </c>
    </row>
    <row r="642" spans="1:10" s="29" customFormat="1" ht="25.5" x14ac:dyDescent="0.25">
      <c r="A642" s="65" t="s">
        <v>119</v>
      </c>
      <c r="B642" s="21" t="s">
        <v>225</v>
      </c>
      <c r="C642" s="65" t="s">
        <v>20</v>
      </c>
      <c r="D642" s="65" t="s">
        <v>223</v>
      </c>
      <c r="E642" s="156" t="s">
        <v>122</v>
      </c>
      <c r="F642" s="156"/>
      <c r="G642" s="22" t="s">
        <v>123</v>
      </c>
      <c r="H642" s="23">
        <v>0.5</v>
      </c>
      <c r="I642" s="24">
        <v>17.670000000000002</v>
      </c>
      <c r="J642" s="24">
        <v>8.83</v>
      </c>
    </row>
    <row r="643" spans="1:10" s="29" customFormat="1" ht="25.5" x14ac:dyDescent="0.25">
      <c r="A643" s="65" t="s">
        <v>119</v>
      </c>
      <c r="B643" s="21" t="s">
        <v>224</v>
      </c>
      <c r="C643" s="65" t="s">
        <v>20</v>
      </c>
      <c r="D643" s="65" t="s">
        <v>222</v>
      </c>
      <c r="E643" s="156" t="s">
        <v>122</v>
      </c>
      <c r="F643" s="156"/>
      <c r="G643" s="22" t="s">
        <v>123</v>
      </c>
      <c r="H643" s="23">
        <v>0.5</v>
      </c>
      <c r="I643" s="24">
        <v>22.2</v>
      </c>
      <c r="J643" s="24">
        <v>11.1</v>
      </c>
    </row>
    <row r="644" spans="1:10" x14ac:dyDescent="0.25">
      <c r="A644" s="63" t="s">
        <v>136</v>
      </c>
      <c r="B644" s="25" t="s">
        <v>231</v>
      </c>
      <c r="C644" s="63" t="s">
        <v>20</v>
      </c>
      <c r="D644" s="63" t="s">
        <v>232</v>
      </c>
      <c r="E644" s="153" t="s">
        <v>137</v>
      </c>
      <c r="F644" s="153"/>
      <c r="G644" s="26" t="s">
        <v>25</v>
      </c>
      <c r="H644" s="27">
        <v>0.6</v>
      </c>
      <c r="I644" s="28">
        <v>0.4</v>
      </c>
      <c r="J644" s="28">
        <v>0.24</v>
      </c>
    </row>
    <row r="645" spans="1:10" x14ac:dyDescent="0.25">
      <c r="A645" s="63" t="s">
        <v>136</v>
      </c>
      <c r="B645" s="25" t="s">
        <v>969</v>
      </c>
      <c r="C645" s="63" t="s">
        <v>20</v>
      </c>
      <c r="D645" s="63" t="s">
        <v>631</v>
      </c>
      <c r="E645" s="153" t="s">
        <v>137</v>
      </c>
      <c r="F645" s="153"/>
      <c r="G645" s="26" t="s">
        <v>26</v>
      </c>
      <c r="H645" s="27">
        <v>1</v>
      </c>
      <c r="I645" s="28">
        <v>79.900000000000006</v>
      </c>
      <c r="J645" s="28">
        <v>79.900000000000006</v>
      </c>
    </row>
    <row r="646" spans="1:10" ht="25.5" x14ac:dyDescent="0.25">
      <c r="A646" s="64"/>
      <c r="B646" s="64"/>
      <c r="C646" s="64"/>
      <c r="D646" s="64"/>
      <c r="E646" s="64" t="s">
        <v>126</v>
      </c>
      <c r="F646" s="20">
        <v>7.4640335509900728</v>
      </c>
      <c r="G646" s="64" t="s">
        <v>127</v>
      </c>
      <c r="H646" s="20">
        <v>6.6</v>
      </c>
      <c r="I646" s="64" t="s">
        <v>128</v>
      </c>
      <c r="J646" s="20">
        <v>14.06</v>
      </c>
    </row>
    <row r="647" spans="1:10" ht="26.25" thickBot="1" x14ac:dyDescent="0.3">
      <c r="A647" s="64"/>
      <c r="B647" s="64"/>
      <c r="C647" s="64"/>
      <c r="D647" s="64"/>
      <c r="E647" s="64" t="s">
        <v>129</v>
      </c>
      <c r="F647" s="20">
        <v>28.84</v>
      </c>
      <c r="G647" s="64"/>
      <c r="H647" s="154" t="s">
        <v>130</v>
      </c>
      <c r="I647" s="154"/>
      <c r="J647" s="20">
        <v>128.91</v>
      </c>
    </row>
    <row r="648" spans="1:10" ht="15.75" thickTop="1" x14ac:dyDescent="0.2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</row>
    <row r="649" spans="1:10" s="29" customFormat="1" x14ac:dyDescent="0.25">
      <c r="A649" s="77" t="s">
        <v>632</v>
      </c>
      <c r="B649" s="76" t="s">
        <v>428</v>
      </c>
      <c r="C649" s="77" t="s">
        <v>429</v>
      </c>
      <c r="D649" s="77" t="s">
        <v>133</v>
      </c>
      <c r="E649" s="157" t="s">
        <v>430</v>
      </c>
      <c r="F649" s="157"/>
      <c r="G649" s="78" t="s">
        <v>431</v>
      </c>
      <c r="H649" s="76" t="s">
        <v>432</v>
      </c>
      <c r="I649" s="76" t="s">
        <v>433</v>
      </c>
      <c r="J649" s="76" t="s">
        <v>434</v>
      </c>
    </row>
    <row r="650" spans="1:10" s="29" customFormat="1" x14ac:dyDescent="0.25">
      <c r="A650" s="109" t="s">
        <v>132</v>
      </c>
      <c r="B650" s="110" t="s">
        <v>633</v>
      </c>
      <c r="C650" s="109" t="s">
        <v>20</v>
      </c>
      <c r="D650" s="109" t="s">
        <v>634</v>
      </c>
      <c r="E650" s="155" t="s">
        <v>122</v>
      </c>
      <c r="F650" s="155"/>
      <c r="G650" s="111" t="s">
        <v>26</v>
      </c>
      <c r="H650" s="112">
        <v>1</v>
      </c>
      <c r="I650" s="113">
        <v>16.809999999999999</v>
      </c>
      <c r="J650" s="113">
        <v>16.809999999999999</v>
      </c>
    </row>
    <row r="651" spans="1:10" ht="25.5" x14ac:dyDescent="0.25">
      <c r="A651" s="65" t="s">
        <v>119</v>
      </c>
      <c r="B651" s="21" t="s">
        <v>224</v>
      </c>
      <c r="C651" s="65" t="s">
        <v>20</v>
      </c>
      <c r="D651" s="65" t="s">
        <v>222</v>
      </c>
      <c r="E651" s="156" t="s">
        <v>122</v>
      </c>
      <c r="F651" s="156"/>
      <c r="G651" s="22" t="s">
        <v>123</v>
      </c>
      <c r="H651" s="23">
        <v>0.16</v>
      </c>
      <c r="I651" s="24">
        <v>22.2</v>
      </c>
      <c r="J651" s="24">
        <v>3.55</v>
      </c>
    </row>
    <row r="652" spans="1:10" x14ac:dyDescent="0.25">
      <c r="A652" s="63" t="s">
        <v>136</v>
      </c>
      <c r="B652" s="25" t="s">
        <v>970</v>
      </c>
      <c r="C652" s="63" t="s">
        <v>20</v>
      </c>
      <c r="D652" s="63" t="s">
        <v>971</v>
      </c>
      <c r="E652" s="153" t="s">
        <v>137</v>
      </c>
      <c r="F652" s="153"/>
      <c r="G652" s="26" t="s">
        <v>26</v>
      </c>
      <c r="H652" s="27">
        <v>1</v>
      </c>
      <c r="I652" s="28">
        <v>13.26</v>
      </c>
      <c r="J652" s="28">
        <v>13.26</v>
      </c>
    </row>
    <row r="653" spans="1:10" ht="25.5" x14ac:dyDescent="0.25">
      <c r="A653" s="64"/>
      <c r="B653" s="64"/>
      <c r="C653" s="64"/>
      <c r="D653" s="64"/>
      <c r="E653" s="64" t="s">
        <v>126</v>
      </c>
      <c r="F653" s="20">
        <v>1.385570950788342</v>
      </c>
      <c r="G653" s="64" t="s">
        <v>127</v>
      </c>
      <c r="H653" s="20">
        <v>1.22</v>
      </c>
      <c r="I653" s="64" t="s">
        <v>128</v>
      </c>
      <c r="J653" s="20">
        <v>2.61</v>
      </c>
    </row>
    <row r="654" spans="1:10" ht="26.25" thickBot="1" x14ac:dyDescent="0.3">
      <c r="A654" s="64"/>
      <c r="B654" s="64"/>
      <c r="C654" s="64"/>
      <c r="D654" s="64"/>
      <c r="E654" s="64" t="s">
        <v>129</v>
      </c>
      <c r="F654" s="20">
        <v>4.84</v>
      </c>
      <c r="G654" s="64"/>
      <c r="H654" s="154" t="s">
        <v>130</v>
      </c>
      <c r="I654" s="154"/>
      <c r="J654" s="20">
        <v>21.65</v>
      </c>
    </row>
    <row r="655" spans="1:10" ht="15.75" thickTop="1" x14ac:dyDescent="0.2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</row>
    <row r="656" spans="1:10" x14ac:dyDescent="0.25">
      <c r="A656" s="77" t="s">
        <v>635</v>
      </c>
      <c r="B656" s="76" t="s">
        <v>428</v>
      </c>
      <c r="C656" s="77" t="s">
        <v>429</v>
      </c>
      <c r="D656" s="77" t="s">
        <v>133</v>
      </c>
      <c r="E656" s="157" t="s">
        <v>430</v>
      </c>
      <c r="F656" s="157"/>
      <c r="G656" s="78" t="s">
        <v>431</v>
      </c>
      <c r="H656" s="76" t="s">
        <v>432</v>
      </c>
      <c r="I656" s="76" t="s">
        <v>433</v>
      </c>
      <c r="J656" s="76" t="s">
        <v>434</v>
      </c>
    </row>
    <row r="657" spans="1:10" s="29" customFormat="1" x14ac:dyDescent="0.25">
      <c r="A657" s="109" t="s">
        <v>132</v>
      </c>
      <c r="B657" s="110" t="s">
        <v>636</v>
      </c>
      <c r="C657" s="109" t="s">
        <v>20</v>
      </c>
      <c r="D657" s="109" t="s">
        <v>637</v>
      </c>
      <c r="E657" s="155" t="s">
        <v>122</v>
      </c>
      <c r="F657" s="155"/>
      <c r="G657" s="111" t="s">
        <v>26</v>
      </c>
      <c r="H657" s="112">
        <v>1</v>
      </c>
      <c r="I657" s="113">
        <v>12.8</v>
      </c>
      <c r="J657" s="113">
        <v>12.8</v>
      </c>
    </row>
    <row r="658" spans="1:10" s="29" customFormat="1" ht="25.5" x14ac:dyDescent="0.25">
      <c r="A658" s="65" t="s">
        <v>119</v>
      </c>
      <c r="B658" s="21" t="s">
        <v>224</v>
      </c>
      <c r="C658" s="65" t="s">
        <v>20</v>
      </c>
      <c r="D658" s="65" t="s">
        <v>222</v>
      </c>
      <c r="E658" s="156" t="s">
        <v>122</v>
      </c>
      <c r="F658" s="156"/>
      <c r="G658" s="22" t="s">
        <v>123</v>
      </c>
      <c r="H658" s="23">
        <v>0.15</v>
      </c>
      <c r="I658" s="24">
        <v>22.2</v>
      </c>
      <c r="J658" s="24">
        <v>3.33</v>
      </c>
    </row>
    <row r="659" spans="1:10" ht="25.5" x14ac:dyDescent="0.25">
      <c r="A659" s="65" t="s">
        <v>119</v>
      </c>
      <c r="B659" s="21" t="s">
        <v>225</v>
      </c>
      <c r="C659" s="65" t="s">
        <v>20</v>
      </c>
      <c r="D659" s="65" t="s">
        <v>223</v>
      </c>
      <c r="E659" s="156" t="s">
        <v>122</v>
      </c>
      <c r="F659" s="156"/>
      <c r="G659" s="22" t="s">
        <v>123</v>
      </c>
      <c r="H659" s="23">
        <v>0.15</v>
      </c>
      <c r="I659" s="24">
        <v>17.670000000000002</v>
      </c>
      <c r="J659" s="24">
        <v>2.65</v>
      </c>
    </row>
    <row r="660" spans="1:10" x14ac:dyDescent="0.25">
      <c r="A660" s="63" t="s">
        <v>136</v>
      </c>
      <c r="B660" s="25" t="s">
        <v>240</v>
      </c>
      <c r="C660" s="63" t="s">
        <v>20</v>
      </c>
      <c r="D660" s="63" t="s">
        <v>241</v>
      </c>
      <c r="E660" s="153" t="s">
        <v>137</v>
      </c>
      <c r="F660" s="153"/>
      <c r="G660" s="26" t="s">
        <v>26</v>
      </c>
      <c r="H660" s="27">
        <v>1</v>
      </c>
      <c r="I660" s="28">
        <v>6.7</v>
      </c>
      <c r="J660" s="28">
        <v>6.7</v>
      </c>
    </row>
    <row r="661" spans="1:10" x14ac:dyDescent="0.25">
      <c r="A661" s="63" t="s">
        <v>136</v>
      </c>
      <c r="B661" s="25" t="s">
        <v>231</v>
      </c>
      <c r="C661" s="63" t="s">
        <v>20</v>
      </c>
      <c r="D661" s="63" t="s">
        <v>232</v>
      </c>
      <c r="E661" s="153" t="s">
        <v>137</v>
      </c>
      <c r="F661" s="153"/>
      <c r="G661" s="26" t="s">
        <v>25</v>
      </c>
      <c r="H661" s="27">
        <v>0.3</v>
      </c>
      <c r="I661" s="28">
        <v>0.4</v>
      </c>
      <c r="J661" s="28">
        <v>0.12</v>
      </c>
    </row>
    <row r="662" spans="1:10" ht="25.5" x14ac:dyDescent="0.25">
      <c r="A662" s="64"/>
      <c r="B662" s="64"/>
      <c r="C662" s="64"/>
      <c r="D662" s="64"/>
      <c r="E662" s="64" t="s">
        <v>126</v>
      </c>
      <c r="F662" s="20">
        <v>2.234963104528322</v>
      </c>
      <c r="G662" s="64" t="s">
        <v>127</v>
      </c>
      <c r="H662" s="20">
        <v>1.98</v>
      </c>
      <c r="I662" s="64" t="s">
        <v>128</v>
      </c>
      <c r="J662" s="20">
        <v>4.21</v>
      </c>
    </row>
    <row r="663" spans="1:10" ht="26.25" thickBot="1" x14ac:dyDescent="0.3">
      <c r="A663" s="64"/>
      <c r="B663" s="64"/>
      <c r="C663" s="64"/>
      <c r="D663" s="64"/>
      <c r="E663" s="64" t="s">
        <v>129</v>
      </c>
      <c r="F663" s="20">
        <v>3.68</v>
      </c>
      <c r="G663" s="64"/>
      <c r="H663" s="154" t="s">
        <v>130</v>
      </c>
      <c r="I663" s="154"/>
      <c r="J663" s="20">
        <v>16.48</v>
      </c>
    </row>
    <row r="664" spans="1:10" ht="15.75" thickTop="1" x14ac:dyDescent="0.2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</row>
    <row r="665" spans="1:10" s="29" customFormat="1" x14ac:dyDescent="0.25">
      <c r="A665" s="77" t="s">
        <v>638</v>
      </c>
      <c r="B665" s="76" t="s">
        <v>428</v>
      </c>
      <c r="C665" s="77" t="s">
        <v>429</v>
      </c>
      <c r="D665" s="77" t="s">
        <v>133</v>
      </c>
      <c r="E665" s="157" t="s">
        <v>430</v>
      </c>
      <c r="F665" s="157"/>
      <c r="G665" s="78" t="s">
        <v>431</v>
      </c>
      <c r="H665" s="76" t="s">
        <v>432</v>
      </c>
      <c r="I665" s="76" t="s">
        <v>433</v>
      </c>
      <c r="J665" s="76" t="s">
        <v>434</v>
      </c>
    </row>
    <row r="666" spans="1:10" s="29" customFormat="1" x14ac:dyDescent="0.25">
      <c r="A666" s="109" t="s">
        <v>132</v>
      </c>
      <c r="B666" s="110" t="s">
        <v>639</v>
      </c>
      <c r="C666" s="109" t="s">
        <v>20</v>
      </c>
      <c r="D666" s="109" t="s">
        <v>640</v>
      </c>
      <c r="E666" s="155" t="s">
        <v>122</v>
      </c>
      <c r="F666" s="155"/>
      <c r="G666" s="111" t="s">
        <v>26</v>
      </c>
      <c r="H666" s="112">
        <v>1</v>
      </c>
      <c r="I666" s="113">
        <v>857.16</v>
      </c>
      <c r="J666" s="113">
        <v>857.16</v>
      </c>
    </row>
    <row r="667" spans="1:10" ht="25.5" x14ac:dyDescent="0.25">
      <c r="A667" s="65" t="s">
        <v>119</v>
      </c>
      <c r="B667" s="21" t="s">
        <v>224</v>
      </c>
      <c r="C667" s="65" t="s">
        <v>20</v>
      </c>
      <c r="D667" s="65" t="s">
        <v>222</v>
      </c>
      <c r="E667" s="156" t="s">
        <v>122</v>
      </c>
      <c r="F667" s="156"/>
      <c r="G667" s="22" t="s">
        <v>123</v>
      </c>
      <c r="H667" s="23">
        <v>3</v>
      </c>
      <c r="I667" s="24">
        <v>22.2</v>
      </c>
      <c r="J667" s="24">
        <v>66.599999999999994</v>
      </c>
    </row>
    <row r="668" spans="1:10" ht="25.5" x14ac:dyDescent="0.25">
      <c r="A668" s="65" t="s">
        <v>119</v>
      </c>
      <c r="B668" s="21" t="s">
        <v>225</v>
      </c>
      <c r="C668" s="65" t="s">
        <v>20</v>
      </c>
      <c r="D668" s="65" t="s">
        <v>223</v>
      </c>
      <c r="E668" s="156" t="s">
        <v>122</v>
      </c>
      <c r="F668" s="156"/>
      <c r="G668" s="22" t="s">
        <v>123</v>
      </c>
      <c r="H668" s="23">
        <v>3</v>
      </c>
      <c r="I668" s="24">
        <v>17.670000000000002</v>
      </c>
      <c r="J668" s="24">
        <v>53.01</v>
      </c>
    </row>
    <row r="669" spans="1:10" x14ac:dyDescent="0.25">
      <c r="A669" s="63" t="s">
        <v>136</v>
      </c>
      <c r="B669" s="25" t="s">
        <v>970</v>
      </c>
      <c r="C669" s="63" t="s">
        <v>20</v>
      </c>
      <c r="D669" s="63" t="s">
        <v>971</v>
      </c>
      <c r="E669" s="153" t="s">
        <v>137</v>
      </c>
      <c r="F669" s="153"/>
      <c r="G669" s="26" t="s">
        <v>26</v>
      </c>
      <c r="H669" s="27">
        <v>1</v>
      </c>
      <c r="I669" s="28">
        <v>13.26</v>
      </c>
      <c r="J669" s="28">
        <v>13.26</v>
      </c>
    </row>
    <row r="670" spans="1:10" x14ac:dyDescent="0.25">
      <c r="A670" s="63" t="s">
        <v>136</v>
      </c>
      <c r="B670" s="25" t="s">
        <v>972</v>
      </c>
      <c r="C670" s="63" t="s">
        <v>20</v>
      </c>
      <c r="D670" s="63" t="s">
        <v>973</v>
      </c>
      <c r="E670" s="153" t="s">
        <v>137</v>
      </c>
      <c r="F670" s="153"/>
      <c r="G670" s="26" t="s">
        <v>26</v>
      </c>
      <c r="H670" s="27">
        <v>1</v>
      </c>
      <c r="I670" s="28">
        <v>631.79</v>
      </c>
      <c r="J670" s="28">
        <v>631.79</v>
      </c>
    </row>
    <row r="671" spans="1:10" x14ac:dyDescent="0.25">
      <c r="A671" s="63" t="s">
        <v>136</v>
      </c>
      <c r="B671" s="25" t="s">
        <v>974</v>
      </c>
      <c r="C671" s="63" t="s">
        <v>20</v>
      </c>
      <c r="D671" s="63" t="s">
        <v>975</v>
      </c>
      <c r="E671" s="153" t="s">
        <v>137</v>
      </c>
      <c r="F671" s="153"/>
      <c r="G671" s="26" t="s">
        <v>26</v>
      </c>
      <c r="H671" s="27">
        <v>1</v>
      </c>
      <c r="I671" s="28">
        <v>11.2</v>
      </c>
      <c r="J671" s="28">
        <v>11.2</v>
      </c>
    </row>
    <row r="672" spans="1:10" x14ac:dyDescent="0.25">
      <c r="A672" s="63" t="s">
        <v>136</v>
      </c>
      <c r="B672" s="25" t="s">
        <v>231</v>
      </c>
      <c r="C672" s="63" t="s">
        <v>20</v>
      </c>
      <c r="D672" s="63" t="s">
        <v>232</v>
      </c>
      <c r="E672" s="153" t="s">
        <v>137</v>
      </c>
      <c r="F672" s="153"/>
      <c r="G672" s="26" t="s">
        <v>25</v>
      </c>
      <c r="H672" s="27">
        <v>2.2599999999999998</v>
      </c>
      <c r="I672" s="28">
        <v>0.4</v>
      </c>
      <c r="J672" s="28">
        <v>0.9</v>
      </c>
    </row>
    <row r="673" spans="1:10" s="29" customFormat="1" x14ac:dyDescent="0.25">
      <c r="A673" s="63" t="s">
        <v>136</v>
      </c>
      <c r="B673" s="25" t="s">
        <v>976</v>
      </c>
      <c r="C673" s="63" t="s">
        <v>20</v>
      </c>
      <c r="D673" s="63" t="s">
        <v>977</v>
      </c>
      <c r="E673" s="153" t="s">
        <v>137</v>
      </c>
      <c r="F673" s="153"/>
      <c r="G673" s="26" t="s">
        <v>26</v>
      </c>
      <c r="H673" s="27">
        <v>1</v>
      </c>
      <c r="I673" s="28">
        <v>80.400000000000006</v>
      </c>
      <c r="J673" s="28">
        <v>80.400000000000006</v>
      </c>
    </row>
    <row r="674" spans="1:10" s="29" customFormat="1" ht="25.5" x14ac:dyDescent="0.25">
      <c r="A674" s="64"/>
      <c r="B674" s="64"/>
      <c r="C674" s="64"/>
      <c r="D674" s="64"/>
      <c r="E674" s="64" t="s">
        <v>126</v>
      </c>
      <c r="F674" s="20">
        <v>44.800127400000001</v>
      </c>
      <c r="G674" s="64" t="s">
        <v>127</v>
      </c>
      <c r="H674" s="20">
        <v>39.590000000000003</v>
      </c>
      <c r="I674" s="64" t="s">
        <v>128</v>
      </c>
      <c r="J674" s="20">
        <v>84.39</v>
      </c>
    </row>
    <row r="675" spans="1:10" ht="26.25" thickBot="1" x14ac:dyDescent="0.3">
      <c r="A675" s="64"/>
      <c r="B675" s="64"/>
      <c r="C675" s="64"/>
      <c r="D675" s="64"/>
      <c r="E675" s="64" t="s">
        <v>129</v>
      </c>
      <c r="F675" s="20">
        <v>247.03</v>
      </c>
      <c r="G675" s="64"/>
      <c r="H675" s="154" t="s">
        <v>130</v>
      </c>
      <c r="I675" s="154"/>
      <c r="J675" s="20">
        <v>1104.19</v>
      </c>
    </row>
    <row r="676" spans="1:10" ht="15.75" thickTop="1" x14ac:dyDescent="0.2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</row>
    <row r="677" spans="1:10" x14ac:dyDescent="0.25">
      <c r="A677" s="77" t="s">
        <v>641</v>
      </c>
      <c r="B677" s="76" t="s">
        <v>428</v>
      </c>
      <c r="C677" s="77" t="s">
        <v>429</v>
      </c>
      <c r="D677" s="77" t="s">
        <v>133</v>
      </c>
      <c r="E677" s="157" t="s">
        <v>430</v>
      </c>
      <c r="F677" s="157"/>
      <c r="G677" s="78" t="s">
        <v>431</v>
      </c>
      <c r="H677" s="76" t="s">
        <v>432</v>
      </c>
      <c r="I677" s="76" t="s">
        <v>433</v>
      </c>
      <c r="J677" s="76" t="s">
        <v>434</v>
      </c>
    </row>
    <row r="678" spans="1:10" x14ac:dyDescent="0.25">
      <c r="A678" s="109" t="s">
        <v>132</v>
      </c>
      <c r="B678" s="110" t="s">
        <v>642</v>
      </c>
      <c r="C678" s="109" t="s">
        <v>20</v>
      </c>
      <c r="D678" s="109" t="s">
        <v>643</v>
      </c>
      <c r="E678" s="155" t="s">
        <v>122</v>
      </c>
      <c r="F678" s="155"/>
      <c r="G678" s="111" t="s">
        <v>25</v>
      </c>
      <c r="H678" s="112">
        <v>1</v>
      </c>
      <c r="I678" s="113">
        <v>17.8</v>
      </c>
      <c r="J678" s="113">
        <v>17.8</v>
      </c>
    </row>
    <row r="679" spans="1:10" ht="25.5" x14ac:dyDescent="0.25">
      <c r="A679" s="65" t="s">
        <v>119</v>
      </c>
      <c r="B679" s="21" t="s">
        <v>224</v>
      </c>
      <c r="C679" s="65" t="s">
        <v>20</v>
      </c>
      <c r="D679" s="65" t="s">
        <v>222</v>
      </c>
      <c r="E679" s="156" t="s">
        <v>122</v>
      </c>
      <c r="F679" s="156"/>
      <c r="G679" s="22" t="s">
        <v>123</v>
      </c>
      <c r="H679" s="23">
        <v>0.18</v>
      </c>
      <c r="I679" s="24">
        <v>22.2</v>
      </c>
      <c r="J679" s="24">
        <v>3.99</v>
      </c>
    </row>
    <row r="680" spans="1:10" ht="25.5" x14ac:dyDescent="0.25">
      <c r="A680" s="65" t="s">
        <v>119</v>
      </c>
      <c r="B680" s="21" t="s">
        <v>225</v>
      </c>
      <c r="C680" s="65" t="s">
        <v>20</v>
      </c>
      <c r="D680" s="65" t="s">
        <v>223</v>
      </c>
      <c r="E680" s="156" t="s">
        <v>122</v>
      </c>
      <c r="F680" s="156"/>
      <c r="G680" s="22" t="s">
        <v>123</v>
      </c>
      <c r="H680" s="23">
        <v>0.3</v>
      </c>
      <c r="I680" s="24">
        <v>17.670000000000002</v>
      </c>
      <c r="J680" s="24">
        <v>5.3</v>
      </c>
    </row>
    <row r="681" spans="1:10" x14ac:dyDescent="0.25">
      <c r="A681" s="63" t="s">
        <v>136</v>
      </c>
      <c r="B681" s="25" t="s">
        <v>978</v>
      </c>
      <c r="C681" s="63" t="s">
        <v>20</v>
      </c>
      <c r="D681" s="63" t="s">
        <v>979</v>
      </c>
      <c r="E681" s="153" t="s">
        <v>137</v>
      </c>
      <c r="F681" s="153"/>
      <c r="G681" s="26" t="s">
        <v>25</v>
      </c>
      <c r="H681" s="27">
        <v>1.01</v>
      </c>
      <c r="I681" s="28">
        <v>8.36</v>
      </c>
      <c r="J681" s="28">
        <v>8.44</v>
      </c>
    </row>
    <row r="682" spans="1:10" x14ac:dyDescent="0.25">
      <c r="A682" s="63" t="s">
        <v>136</v>
      </c>
      <c r="B682" s="25" t="s">
        <v>226</v>
      </c>
      <c r="C682" s="63" t="s">
        <v>20</v>
      </c>
      <c r="D682" s="63" t="s">
        <v>227</v>
      </c>
      <c r="E682" s="153" t="s">
        <v>137</v>
      </c>
      <c r="F682" s="153"/>
      <c r="G682" s="26" t="s">
        <v>101</v>
      </c>
      <c r="H682" s="27">
        <v>2.9999999999999997E-4</v>
      </c>
      <c r="I682" s="28">
        <v>49.35</v>
      </c>
      <c r="J682" s="28">
        <v>0.01</v>
      </c>
    </row>
    <row r="683" spans="1:10" x14ac:dyDescent="0.25">
      <c r="A683" s="63" t="s">
        <v>136</v>
      </c>
      <c r="B683" s="25" t="s">
        <v>228</v>
      </c>
      <c r="C683" s="63" t="s">
        <v>20</v>
      </c>
      <c r="D683" s="63" t="s">
        <v>229</v>
      </c>
      <c r="E683" s="153" t="s">
        <v>137</v>
      </c>
      <c r="F683" s="153"/>
      <c r="G683" s="26" t="s">
        <v>230</v>
      </c>
      <c r="H683" s="27">
        <v>7.0000000000000001E-3</v>
      </c>
      <c r="I683" s="28">
        <v>8.9</v>
      </c>
      <c r="J683" s="28">
        <v>0.06</v>
      </c>
    </row>
    <row r="684" spans="1:10" ht="25.5" x14ac:dyDescent="0.25">
      <c r="A684" s="64"/>
      <c r="B684" s="64"/>
      <c r="C684" s="64"/>
      <c r="D684" s="64"/>
      <c r="E684" s="64" t="s">
        <v>126</v>
      </c>
      <c r="F684" s="20">
        <v>3.4347295216860436</v>
      </c>
      <c r="G684" s="64" t="s">
        <v>127</v>
      </c>
      <c r="H684" s="20">
        <v>3.04</v>
      </c>
      <c r="I684" s="64" t="s">
        <v>128</v>
      </c>
      <c r="J684" s="20">
        <v>6.47</v>
      </c>
    </row>
    <row r="685" spans="1:10" ht="26.25" thickBot="1" x14ac:dyDescent="0.3">
      <c r="A685" s="64"/>
      <c r="B685" s="64"/>
      <c r="C685" s="64"/>
      <c r="D685" s="64"/>
      <c r="E685" s="64" t="s">
        <v>129</v>
      </c>
      <c r="F685" s="20">
        <v>5.12</v>
      </c>
      <c r="G685" s="64"/>
      <c r="H685" s="154" t="s">
        <v>130</v>
      </c>
      <c r="I685" s="154"/>
      <c r="J685" s="20">
        <v>22.92</v>
      </c>
    </row>
    <row r="686" spans="1:10" s="29" customFormat="1" ht="15.75" thickTop="1" x14ac:dyDescent="0.2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</row>
    <row r="687" spans="1:10" s="29" customFormat="1" x14ac:dyDescent="0.25">
      <c r="A687" s="77" t="s">
        <v>644</v>
      </c>
      <c r="B687" s="76" t="s">
        <v>428</v>
      </c>
      <c r="C687" s="77" t="s">
        <v>429</v>
      </c>
      <c r="D687" s="77" t="s">
        <v>133</v>
      </c>
      <c r="E687" s="157" t="s">
        <v>430</v>
      </c>
      <c r="F687" s="157"/>
      <c r="G687" s="78" t="s">
        <v>431</v>
      </c>
      <c r="H687" s="76" t="s">
        <v>432</v>
      </c>
      <c r="I687" s="76" t="s">
        <v>433</v>
      </c>
      <c r="J687" s="76" t="s">
        <v>434</v>
      </c>
    </row>
    <row r="688" spans="1:10" s="29" customFormat="1" x14ac:dyDescent="0.25">
      <c r="A688" s="109" t="s">
        <v>132</v>
      </c>
      <c r="B688" s="110" t="s">
        <v>645</v>
      </c>
      <c r="C688" s="109" t="s">
        <v>20</v>
      </c>
      <c r="D688" s="109" t="s">
        <v>646</v>
      </c>
      <c r="E688" s="155" t="s">
        <v>122</v>
      </c>
      <c r="F688" s="155"/>
      <c r="G688" s="111" t="s">
        <v>25</v>
      </c>
      <c r="H688" s="112">
        <v>1</v>
      </c>
      <c r="I688" s="113">
        <v>46.67</v>
      </c>
      <c r="J688" s="113">
        <v>46.67</v>
      </c>
    </row>
    <row r="689" spans="1:10" s="29" customFormat="1" ht="25.5" x14ac:dyDescent="0.25">
      <c r="A689" s="65" t="s">
        <v>119</v>
      </c>
      <c r="B689" s="21" t="s">
        <v>224</v>
      </c>
      <c r="C689" s="65" t="s">
        <v>20</v>
      </c>
      <c r="D689" s="65" t="s">
        <v>222</v>
      </c>
      <c r="E689" s="156" t="s">
        <v>122</v>
      </c>
      <c r="F689" s="156"/>
      <c r="G689" s="22" t="s">
        <v>123</v>
      </c>
      <c r="H689" s="23">
        <v>0.31</v>
      </c>
      <c r="I689" s="24">
        <v>22.2</v>
      </c>
      <c r="J689" s="24">
        <v>6.88</v>
      </c>
    </row>
    <row r="690" spans="1:10" s="29" customFormat="1" ht="25.5" x14ac:dyDescent="0.25">
      <c r="A690" s="65" t="s">
        <v>119</v>
      </c>
      <c r="B690" s="21" t="s">
        <v>225</v>
      </c>
      <c r="C690" s="65" t="s">
        <v>20</v>
      </c>
      <c r="D690" s="65" t="s">
        <v>223</v>
      </c>
      <c r="E690" s="156" t="s">
        <v>122</v>
      </c>
      <c r="F690" s="156"/>
      <c r="G690" s="22" t="s">
        <v>123</v>
      </c>
      <c r="H690" s="23">
        <v>0.51</v>
      </c>
      <c r="I690" s="24">
        <v>17.670000000000002</v>
      </c>
      <c r="J690" s="24">
        <v>9.01</v>
      </c>
    </row>
    <row r="691" spans="1:10" s="29" customFormat="1" x14ac:dyDescent="0.25">
      <c r="A691" s="63" t="s">
        <v>136</v>
      </c>
      <c r="B691" s="25" t="s">
        <v>226</v>
      </c>
      <c r="C691" s="63" t="s">
        <v>20</v>
      </c>
      <c r="D691" s="63" t="s">
        <v>227</v>
      </c>
      <c r="E691" s="153" t="s">
        <v>137</v>
      </c>
      <c r="F691" s="153"/>
      <c r="G691" s="26" t="s">
        <v>101</v>
      </c>
      <c r="H691" s="27">
        <v>5.0000000000000001E-4</v>
      </c>
      <c r="I691" s="28">
        <v>49.35</v>
      </c>
      <c r="J691" s="28">
        <v>0.02</v>
      </c>
    </row>
    <row r="692" spans="1:10" s="29" customFormat="1" x14ac:dyDescent="0.25">
      <c r="A692" s="63" t="s">
        <v>136</v>
      </c>
      <c r="B692" s="25" t="s">
        <v>228</v>
      </c>
      <c r="C692" s="63" t="s">
        <v>20</v>
      </c>
      <c r="D692" s="63" t="s">
        <v>229</v>
      </c>
      <c r="E692" s="153" t="s">
        <v>137</v>
      </c>
      <c r="F692" s="153"/>
      <c r="G692" s="26" t="s">
        <v>230</v>
      </c>
      <c r="H692" s="27">
        <v>1.6E-2</v>
      </c>
      <c r="I692" s="28">
        <v>8.9</v>
      </c>
      <c r="J692" s="28">
        <v>0.14000000000000001</v>
      </c>
    </row>
    <row r="693" spans="1:10" x14ac:dyDescent="0.25">
      <c r="A693" s="63" t="s">
        <v>136</v>
      </c>
      <c r="B693" s="25" t="s">
        <v>980</v>
      </c>
      <c r="C693" s="63" t="s">
        <v>20</v>
      </c>
      <c r="D693" s="63" t="s">
        <v>981</v>
      </c>
      <c r="E693" s="153" t="s">
        <v>137</v>
      </c>
      <c r="F693" s="153"/>
      <c r="G693" s="26" t="s">
        <v>25</v>
      </c>
      <c r="H693" s="27">
        <v>1.01</v>
      </c>
      <c r="I693" s="28">
        <v>30.32</v>
      </c>
      <c r="J693" s="28">
        <v>30.62</v>
      </c>
    </row>
    <row r="694" spans="1:10" ht="25.5" x14ac:dyDescent="0.25">
      <c r="A694" s="64"/>
      <c r="B694" s="64"/>
      <c r="C694" s="64"/>
      <c r="D694" s="64"/>
      <c r="E694" s="64" t="s">
        <v>126</v>
      </c>
      <c r="F694" s="20">
        <v>5.8767319636884858</v>
      </c>
      <c r="G694" s="64" t="s">
        <v>127</v>
      </c>
      <c r="H694" s="20">
        <v>5.19</v>
      </c>
      <c r="I694" s="64" t="s">
        <v>128</v>
      </c>
      <c r="J694" s="20">
        <v>11.07</v>
      </c>
    </row>
    <row r="695" spans="1:10" ht="26.25" thickBot="1" x14ac:dyDescent="0.3">
      <c r="A695" s="64"/>
      <c r="B695" s="64"/>
      <c r="C695" s="64"/>
      <c r="D695" s="64"/>
      <c r="E695" s="64" t="s">
        <v>129</v>
      </c>
      <c r="F695" s="20">
        <v>13.45</v>
      </c>
      <c r="G695" s="64"/>
      <c r="H695" s="154" t="s">
        <v>130</v>
      </c>
      <c r="I695" s="154"/>
      <c r="J695" s="20">
        <v>60.12</v>
      </c>
    </row>
    <row r="696" spans="1:10" ht="15.75" thickTop="1" x14ac:dyDescent="0.2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</row>
    <row r="697" spans="1:10" x14ac:dyDescent="0.25">
      <c r="A697" s="77" t="s">
        <v>647</v>
      </c>
      <c r="B697" s="76" t="s">
        <v>428</v>
      </c>
      <c r="C697" s="77" t="s">
        <v>429</v>
      </c>
      <c r="D697" s="77" t="s">
        <v>133</v>
      </c>
      <c r="E697" s="157" t="s">
        <v>430</v>
      </c>
      <c r="F697" s="157"/>
      <c r="G697" s="78" t="s">
        <v>431</v>
      </c>
      <c r="H697" s="76" t="s">
        <v>432</v>
      </c>
      <c r="I697" s="76" t="s">
        <v>433</v>
      </c>
      <c r="J697" s="76" t="s">
        <v>434</v>
      </c>
    </row>
    <row r="698" spans="1:10" x14ac:dyDescent="0.25">
      <c r="A698" s="109" t="s">
        <v>132</v>
      </c>
      <c r="B698" s="110" t="s">
        <v>648</v>
      </c>
      <c r="C698" s="109" t="s">
        <v>20</v>
      </c>
      <c r="D698" s="109" t="s">
        <v>649</v>
      </c>
      <c r="E698" s="155" t="s">
        <v>122</v>
      </c>
      <c r="F698" s="155"/>
      <c r="G698" s="111" t="s">
        <v>25</v>
      </c>
      <c r="H698" s="112">
        <v>1</v>
      </c>
      <c r="I698" s="113">
        <v>29.38</v>
      </c>
      <c r="J698" s="113">
        <v>29.38</v>
      </c>
    </row>
    <row r="699" spans="1:10" ht="25.5" x14ac:dyDescent="0.25">
      <c r="A699" s="65" t="s">
        <v>119</v>
      </c>
      <c r="B699" s="21" t="s">
        <v>225</v>
      </c>
      <c r="C699" s="65" t="s">
        <v>20</v>
      </c>
      <c r="D699" s="65" t="s">
        <v>223</v>
      </c>
      <c r="E699" s="156" t="s">
        <v>122</v>
      </c>
      <c r="F699" s="156"/>
      <c r="G699" s="22" t="s">
        <v>123</v>
      </c>
      <c r="H699" s="23">
        <v>0.42</v>
      </c>
      <c r="I699" s="24">
        <v>17.670000000000002</v>
      </c>
      <c r="J699" s="24">
        <v>7.42</v>
      </c>
    </row>
    <row r="700" spans="1:10" ht="25.5" x14ac:dyDescent="0.25">
      <c r="A700" s="65" t="s">
        <v>119</v>
      </c>
      <c r="B700" s="21" t="s">
        <v>224</v>
      </c>
      <c r="C700" s="65" t="s">
        <v>20</v>
      </c>
      <c r="D700" s="65" t="s">
        <v>222</v>
      </c>
      <c r="E700" s="156" t="s">
        <v>122</v>
      </c>
      <c r="F700" s="156"/>
      <c r="G700" s="22" t="s">
        <v>123</v>
      </c>
      <c r="H700" s="23">
        <v>0.22</v>
      </c>
      <c r="I700" s="24">
        <v>22.2</v>
      </c>
      <c r="J700" s="24">
        <v>4.88</v>
      </c>
    </row>
    <row r="701" spans="1:10" s="29" customFormat="1" x14ac:dyDescent="0.25">
      <c r="A701" s="63" t="s">
        <v>136</v>
      </c>
      <c r="B701" s="25" t="s">
        <v>226</v>
      </c>
      <c r="C701" s="63" t="s">
        <v>20</v>
      </c>
      <c r="D701" s="63" t="s">
        <v>227</v>
      </c>
      <c r="E701" s="153" t="s">
        <v>137</v>
      </c>
      <c r="F701" s="153"/>
      <c r="G701" s="26" t="s">
        <v>101</v>
      </c>
      <c r="H701" s="27">
        <v>2.9999999999999997E-4</v>
      </c>
      <c r="I701" s="28">
        <v>49.35</v>
      </c>
      <c r="J701" s="28">
        <v>0.01</v>
      </c>
    </row>
    <row r="702" spans="1:10" s="29" customFormat="1" x14ac:dyDescent="0.25">
      <c r="A702" s="63" t="s">
        <v>136</v>
      </c>
      <c r="B702" s="25" t="s">
        <v>228</v>
      </c>
      <c r="C702" s="63" t="s">
        <v>20</v>
      </c>
      <c r="D702" s="63" t="s">
        <v>229</v>
      </c>
      <c r="E702" s="153" t="s">
        <v>137</v>
      </c>
      <c r="F702" s="153"/>
      <c r="G702" s="26" t="s">
        <v>230</v>
      </c>
      <c r="H702" s="27">
        <v>8.9999999999999993E-3</v>
      </c>
      <c r="I702" s="28">
        <v>8.9</v>
      </c>
      <c r="J702" s="28">
        <v>0.08</v>
      </c>
    </row>
    <row r="703" spans="1:10" s="29" customFormat="1" x14ac:dyDescent="0.25">
      <c r="A703" s="63" t="s">
        <v>136</v>
      </c>
      <c r="B703" s="25" t="s">
        <v>982</v>
      </c>
      <c r="C703" s="63" t="s">
        <v>20</v>
      </c>
      <c r="D703" s="63" t="s">
        <v>983</v>
      </c>
      <c r="E703" s="153" t="s">
        <v>137</v>
      </c>
      <c r="F703" s="153"/>
      <c r="G703" s="26" t="s">
        <v>25</v>
      </c>
      <c r="H703" s="27">
        <v>1.01</v>
      </c>
      <c r="I703" s="28">
        <v>16.829999999999998</v>
      </c>
      <c r="J703" s="28">
        <v>16.989999999999998</v>
      </c>
    </row>
    <row r="704" spans="1:10" s="29" customFormat="1" ht="25.5" x14ac:dyDescent="0.25">
      <c r="A704" s="64"/>
      <c r="B704" s="64"/>
      <c r="C704" s="64"/>
      <c r="D704" s="64"/>
      <c r="E704" s="64" t="s">
        <v>126</v>
      </c>
      <c r="F704" s="20">
        <v>4.5336306205871422</v>
      </c>
      <c r="G704" s="64" t="s">
        <v>127</v>
      </c>
      <c r="H704" s="20">
        <v>4.01</v>
      </c>
      <c r="I704" s="64" t="s">
        <v>128</v>
      </c>
      <c r="J704" s="20">
        <v>8.5399999999999991</v>
      </c>
    </row>
    <row r="705" spans="1:10" s="29" customFormat="1" ht="26.25" thickBot="1" x14ac:dyDescent="0.3">
      <c r="A705" s="64"/>
      <c r="B705" s="64"/>
      <c r="C705" s="64"/>
      <c r="D705" s="64"/>
      <c r="E705" s="64" t="s">
        <v>129</v>
      </c>
      <c r="F705" s="20">
        <v>8.4600000000000009</v>
      </c>
      <c r="G705" s="64"/>
      <c r="H705" s="154" t="s">
        <v>130</v>
      </c>
      <c r="I705" s="154"/>
      <c r="J705" s="20">
        <v>37.840000000000003</v>
      </c>
    </row>
    <row r="706" spans="1:10" s="29" customFormat="1" ht="15.75" thickTop="1" x14ac:dyDescent="0.2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</row>
    <row r="707" spans="1:10" s="29" customFormat="1" x14ac:dyDescent="0.25">
      <c r="A707" s="77" t="s">
        <v>650</v>
      </c>
      <c r="B707" s="76" t="s">
        <v>428</v>
      </c>
      <c r="C707" s="77" t="s">
        <v>429</v>
      </c>
      <c r="D707" s="77" t="s">
        <v>133</v>
      </c>
      <c r="E707" s="157" t="s">
        <v>430</v>
      </c>
      <c r="F707" s="157"/>
      <c r="G707" s="78" t="s">
        <v>431</v>
      </c>
      <c r="H707" s="76" t="s">
        <v>432</v>
      </c>
      <c r="I707" s="76" t="s">
        <v>433</v>
      </c>
      <c r="J707" s="76" t="s">
        <v>434</v>
      </c>
    </row>
    <row r="708" spans="1:10" x14ac:dyDescent="0.25">
      <c r="A708" s="109" t="s">
        <v>132</v>
      </c>
      <c r="B708" s="110" t="s">
        <v>651</v>
      </c>
      <c r="C708" s="109" t="s">
        <v>20</v>
      </c>
      <c r="D708" s="109" t="s">
        <v>652</v>
      </c>
      <c r="E708" s="155" t="s">
        <v>122</v>
      </c>
      <c r="F708" s="155"/>
      <c r="G708" s="111" t="s">
        <v>26</v>
      </c>
      <c r="H708" s="112">
        <v>1</v>
      </c>
      <c r="I708" s="113">
        <v>9.59</v>
      </c>
      <c r="J708" s="113">
        <v>9.59</v>
      </c>
    </row>
    <row r="709" spans="1:10" ht="25.5" x14ac:dyDescent="0.25">
      <c r="A709" s="65" t="s">
        <v>119</v>
      </c>
      <c r="B709" s="21" t="s">
        <v>225</v>
      </c>
      <c r="C709" s="65" t="s">
        <v>20</v>
      </c>
      <c r="D709" s="65" t="s">
        <v>223</v>
      </c>
      <c r="E709" s="156" t="s">
        <v>122</v>
      </c>
      <c r="F709" s="156"/>
      <c r="G709" s="22" t="s">
        <v>123</v>
      </c>
      <c r="H709" s="23">
        <v>0.18</v>
      </c>
      <c r="I709" s="24">
        <v>17.670000000000002</v>
      </c>
      <c r="J709" s="24">
        <v>3.18</v>
      </c>
    </row>
    <row r="710" spans="1:10" ht="25.5" x14ac:dyDescent="0.25">
      <c r="A710" s="65" t="s">
        <v>119</v>
      </c>
      <c r="B710" s="21" t="s">
        <v>224</v>
      </c>
      <c r="C710" s="65" t="s">
        <v>20</v>
      </c>
      <c r="D710" s="65" t="s">
        <v>222</v>
      </c>
      <c r="E710" s="156" t="s">
        <v>122</v>
      </c>
      <c r="F710" s="156"/>
      <c r="G710" s="22" t="s">
        <v>123</v>
      </c>
      <c r="H710" s="23">
        <v>0.18</v>
      </c>
      <c r="I710" s="24">
        <v>22.2</v>
      </c>
      <c r="J710" s="24">
        <v>3.99</v>
      </c>
    </row>
    <row r="711" spans="1:10" x14ac:dyDescent="0.25">
      <c r="A711" s="63" t="s">
        <v>136</v>
      </c>
      <c r="B711" s="25" t="s">
        <v>984</v>
      </c>
      <c r="C711" s="63" t="s">
        <v>20</v>
      </c>
      <c r="D711" s="63" t="s">
        <v>985</v>
      </c>
      <c r="E711" s="153" t="s">
        <v>137</v>
      </c>
      <c r="F711" s="153"/>
      <c r="G711" s="26" t="s">
        <v>26</v>
      </c>
      <c r="H711" s="27">
        <v>1</v>
      </c>
      <c r="I711" s="28">
        <v>1.6</v>
      </c>
      <c r="J711" s="28">
        <v>1.6</v>
      </c>
    </row>
    <row r="712" spans="1:10" x14ac:dyDescent="0.25">
      <c r="A712" s="63" t="s">
        <v>136</v>
      </c>
      <c r="B712" s="25" t="s">
        <v>226</v>
      </c>
      <c r="C712" s="63" t="s">
        <v>20</v>
      </c>
      <c r="D712" s="63" t="s">
        <v>227</v>
      </c>
      <c r="E712" s="153" t="s">
        <v>137</v>
      </c>
      <c r="F712" s="153"/>
      <c r="G712" s="26" t="s">
        <v>101</v>
      </c>
      <c r="H712" s="27">
        <v>2.3999999999999998E-3</v>
      </c>
      <c r="I712" s="28">
        <v>49.35</v>
      </c>
      <c r="J712" s="28">
        <v>0.11</v>
      </c>
    </row>
    <row r="713" spans="1:10" x14ac:dyDescent="0.25">
      <c r="A713" s="63" t="s">
        <v>136</v>
      </c>
      <c r="B713" s="25" t="s">
        <v>228</v>
      </c>
      <c r="C713" s="63" t="s">
        <v>20</v>
      </c>
      <c r="D713" s="63" t="s">
        <v>229</v>
      </c>
      <c r="E713" s="153" t="s">
        <v>137</v>
      </c>
      <c r="F713" s="153"/>
      <c r="G713" s="26" t="s">
        <v>230</v>
      </c>
      <c r="H713" s="27">
        <v>0.08</v>
      </c>
      <c r="I713" s="28">
        <v>8.9</v>
      </c>
      <c r="J713" s="28">
        <v>0.71</v>
      </c>
    </row>
    <row r="714" spans="1:10" ht="25.5" x14ac:dyDescent="0.25">
      <c r="A714" s="64"/>
      <c r="B714" s="64"/>
      <c r="C714" s="64"/>
      <c r="D714" s="64"/>
      <c r="E714" s="64" t="s">
        <v>126</v>
      </c>
      <c r="F714" s="20">
        <v>2.6808939852418114</v>
      </c>
      <c r="G714" s="64" t="s">
        <v>127</v>
      </c>
      <c r="H714" s="20">
        <v>2.37</v>
      </c>
      <c r="I714" s="64" t="s">
        <v>128</v>
      </c>
      <c r="J714" s="20">
        <v>5.05</v>
      </c>
    </row>
    <row r="715" spans="1:10" ht="26.25" thickBot="1" x14ac:dyDescent="0.3">
      <c r="A715" s="64"/>
      <c r="B715" s="64"/>
      <c r="C715" s="64"/>
      <c r="D715" s="64"/>
      <c r="E715" s="64" t="s">
        <v>129</v>
      </c>
      <c r="F715" s="20">
        <v>2.76</v>
      </c>
      <c r="G715" s="64"/>
      <c r="H715" s="154" t="s">
        <v>130</v>
      </c>
      <c r="I715" s="154"/>
      <c r="J715" s="20">
        <v>12.35</v>
      </c>
    </row>
    <row r="716" spans="1:10" ht="15.75" thickTop="1" x14ac:dyDescent="0.2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</row>
    <row r="717" spans="1:10" s="29" customFormat="1" x14ac:dyDescent="0.25">
      <c r="A717" s="77" t="s">
        <v>653</v>
      </c>
      <c r="B717" s="76" t="s">
        <v>428</v>
      </c>
      <c r="C717" s="77" t="s">
        <v>429</v>
      </c>
      <c r="D717" s="77" t="s">
        <v>133</v>
      </c>
      <c r="E717" s="157" t="s">
        <v>430</v>
      </c>
      <c r="F717" s="157"/>
      <c r="G717" s="78" t="s">
        <v>431</v>
      </c>
      <c r="H717" s="76" t="s">
        <v>432</v>
      </c>
      <c r="I717" s="76" t="s">
        <v>433</v>
      </c>
      <c r="J717" s="76" t="s">
        <v>434</v>
      </c>
    </row>
    <row r="718" spans="1:10" s="29" customFormat="1" x14ac:dyDescent="0.25">
      <c r="A718" s="109" t="s">
        <v>132</v>
      </c>
      <c r="B718" s="110" t="s">
        <v>654</v>
      </c>
      <c r="C718" s="109" t="s">
        <v>20</v>
      </c>
      <c r="D718" s="109" t="s">
        <v>655</v>
      </c>
      <c r="E718" s="155" t="s">
        <v>122</v>
      </c>
      <c r="F718" s="155"/>
      <c r="G718" s="111" t="s">
        <v>26</v>
      </c>
      <c r="H718" s="112">
        <v>1</v>
      </c>
      <c r="I718" s="113">
        <v>9.4499999999999993</v>
      </c>
      <c r="J718" s="113">
        <v>9.4499999999999993</v>
      </c>
    </row>
    <row r="719" spans="1:10" ht="25.5" x14ac:dyDescent="0.25">
      <c r="A719" s="65" t="s">
        <v>119</v>
      </c>
      <c r="B719" s="21" t="s">
        <v>224</v>
      </c>
      <c r="C719" s="65" t="s">
        <v>20</v>
      </c>
      <c r="D719" s="65" t="s">
        <v>222</v>
      </c>
      <c r="E719" s="156" t="s">
        <v>122</v>
      </c>
      <c r="F719" s="156"/>
      <c r="G719" s="22" t="s">
        <v>123</v>
      </c>
      <c r="H719" s="23">
        <v>0.18</v>
      </c>
      <c r="I719" s="24">
        <v>22.2</v>
      </c>
      <c r="J719" s="24">
        <v>3.99</v>
      </c>
    </row>
    <row r="720" spans="1:10" ht="25.5" x14ac:dyDescent="0.25">
      <c r="A720" s="65" t="s">
        <v>119</v>
      </c>
      <c r="B720" s="21" t="s">
        <v>225</v>
      </c>
      <c r="C720" s="65" t="s">
        <v>20</v>
      </c>
      <c r="D720" s="65" t="s">
        <v>223</v>
      </c>
      <c r="E720" s="156" t="s">
        <v>122</v>
      </c>
      <c r="F720" s="156"/>
      <c r="G720" s="22" t="s">
        <v>123</v>
      </c>
      <c r="H720" s="23">
        <v>0.18</v>
      </c>
      <c r="I720" s="24">
        <v>17.670000000000002</v>
      </c>
      <c r="J720" s="24">
        <v>3.18</v>
      </c>
    </row>
    <row r="721" spans="1:10" x14ac:dyDescent="0.25">
      <c r="A721" s="63" t="s">
        <v>136</v>
      </c>
      <c r="B721" s="25" t="s">
        <v>226</v>
      </c>
      <c r="C721" s="63" t="s">
        <v>20</v>
      </c>
      <c r="D721" s="63" t="s">
        <v>227</v>
      </c>
      <c r="E721" s="153" t="s">
        <v>137</v>
      </c>
      <c r="F721" s="153"/>
      <c r="G721" s="26" t="s">
        <v>101</v>
      </c>
      <c r="H721" s="27">
        <v>4.0000000000000001E-3</v>
      </c>
      <c r="I721" s="28">
        <v>49.35</v>
      </c>
      <c r="J721" s="28">
        <v>0.19</v>
      </c>
    </row>
    <row r="722" spans="1:10" x14ac:dyDescent="0.25">
      <c r="A722" s="63" t="s">
        <v>136</v>
      </c>
      <c r="B722" s="25" t="s">
        <v>228</v>
      </c>
      <c r="C722" s="63" t="s">
        <v>20</v>
      </c>
      <c r="D722" s="63" t="s">
        <v>229</v>
      </c>
      <c r="E722" s="153" t="s">
        <v>137</v>
      </c>
      <c r="F722" s="153"/>
      <c r="G722" s="26" t="s">
        <v>230</v>
      </c>
      <c r="H722" s="27">
        <v>1.0999999999999999E-2</v>
      </c>
      <c r="I722" s="28">
        <v>8.9</v>
      </c>
      <c r="J722" s="28">
        <v>0.09</v>
      </c>
    </row>
    <row r="723" spans="1:10" x14ac:dyDescent="0.25">
      <c r="A723" s="63" t="s">
        <v>136</v>
      </c>
      <c r="B723" s="25" t="s">
        <v>986</v>
      </c>
      <c r="C723" s="63" t="s">
        <v>20</v>
      </c>
      <c r="D723" s="63" t="s">
        <v>987</v>
      </c>
      <c r="E723" s="153" t="s">
        <v>137</v>
      </c>
      <c r="F723" s="153"/>
      <c r="G723" s="26" t="s">
        <v>26</v>
      </c>
      <c r="H723" s="27">
        <v>1</v>
      </c>
      <c r="I723" s="28">
        <v>2</v>
      </c>
      <c r="J723" s="28">
        <v>2</v>
      </c>
    </row>
    <row r="724" spans="1:10" ht="25.5" x14ac:dyDescent="0.25">
      <c r="A724" s="64"/>
      <c r="B724" s="64"/>
      <c r="C724" s="64"/>
      <c r="D724" s="64"/>
      <c r="E724" s="64" t="s">
        <v>126</v>
      </c>
      <c r="F724" s="20">
        <v>2.6808939852418114</v>
      </c>
      <c r="G724" s="64" t="s">
        <v>127</v>
      </c>
      <c r="H724" s="20">
        <v>2.37</v>
      </c>
      <c r="I724" s="64" t="s">
        <v>128</v>
      </c>
      <c r="J724" s="20">
        <v>5.05</v>
      </c>
    </row>
    <row r="725" spans="1:10" ht="26.25" thickBot="1" x14ac:dyDescent="0.3">
      <c r="A725" s="64"/>
      <c r="B725" s="64"/>
      <c r="C725" s="64"/>
      <c r="D725" s="64"/>
      <c r="E725" s="64" t="s">
        <v>129</v>
      </c>
      <c r="F725" s="20">
        <v>2.72</v>
      </c>
      <c r="G725" s="64"/>
      <c r="H725" s="154" t="s">
        <v>130</v>
      </c>
      <c r="I725" s="154"/>
      <c r="J725" s="20">
        <v>12.17</v>
      </c>
    </row>
    <row r="726" spans="1:10" ht="15.75" thickTop="1" x14ac:dyDescent="0.2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</row>
    <row r="727" spans="1:10" s="29" customFormat="1" x14ac:dyDescent="0.25">
      <c r="A727" s="77" t="s">
        <v>656</v>
      </c>
      <c r="B727" s="76" t="s">
        <v>428</v>
      </c>
      <c r="C727" s="77" t="s">
        <v>429</v>
      </c>
      <c r="D727" s="77" t="s">
        <v>133</v>
      </c>
      <c r="E727" s="157" t="s">
        <v>430</v>
      </c>
      <c r="F727" s="157"/>
      <c r="G727" s="78" t="s">
        <v>431</v>
      </c>
      <c r="H727" s="76" t="s">
        <v>432</v>
      </c>
      <c r="I727" s="76" t="s">
        <v>433</v>
      </c>
      <c r="J727" s="76" t="s">
        <v>434</v>
      </c>
    </row>
    <row r="728" spans="1:10" s="29" customFormat="1" x14ac:dyDescent="0.25">
      <c r="A728" s="109" t="s">
        <v>132</v>
      </c>
      <c r="B728" s="110" t="s">
        <v>657</v>
      </c>
      <c r="C728" s="109" t="s">
        <v>20</v>
      </c>
      <c r="D728" s="109" t="s">
        <v>658</v>
      </c>
      <c r="E728" s="155" t="s">
        <v>122</v>
      </c>
      <c r="F728" s="155"/>
      <c r="G728" s="111" t="s">
        <v>26</v>
      </c>
      <c r="H728" s="112">
        <v>1</v>
      </c>
      <c r="I728" s="113">
        <v>22.11</v>
      </c>
      <c r="J728" s="113">
        <v>22.11</v>
      </c>
    </row>
    <row r="729" spans="1:10" s="29" customFormat="1" ht="25.5" x14ac:dyDescent="0.25">
      <c r="A729" s="65" t="s">
        <v>119</v>
      </c>
      <c r="B729" s="21" t="s">
        <v>225</v>
      </c>
      <c r="C729" s="65" t="s">
        <v>20</v>
      </c>
      <c r="D729" s="65" t="s">
        <v>223</v>
      </c>
      <c r="E729" s="156" t="s">
        <v>122</v>
      </c>
      <c r="F729" s="156"/>
      <c r="G729" s="22" t="s">
        <v>123</v>
      </c>
      <c r="H729" s="23">
        <v>0.28000000000000003</v>
      </c>
      <c r="I729" s="24">
        <v>17.670000000000002</v>
      </c>
      <c r="J729" s="24">
        <v>4.9400000000000004</v>
      </c>
    </row>
    <row r="730" spans="1:10" s="29" customFormat="1" ht="25.5" x14ac:dyDescent="0.25">
      <c r="A730" s="65" t="s">
        <v>119</v>
      </c>
      <c r="B730" s="21" t="s">
        <v>224</v>
      </c>
      <c r="C730" s="65" t="s">
        <v>20</v>
      </c>
      <c r="D730" s="65" t="s">
        <v>222</v>
      </c>
      <c r="E730" s="156" t="s">
        <v>122</v>
      </c>
      <c r="F730" s="156"/>
      <c r="G730" s="22" t="s">
        <v>123</v>
      </c>
      <c r="H730" s="23">
        <v>0.28000000000000003</v>
      </c>
      <c r="I730" s="24">
        <v>22.2</v>
      </c>
      <c r="J730" s="24">
        <v>6.21</v>
      </c>
    </row>
    <row r="731" spans="1:10" s="29" customFormat="1" x14ac:dyDescent="0.25">
      <c r="A731" s="63" t="s">
        <v>136</v>
      </c>
      <c r="B731" s="25" t="s">
        <v>226</v>
      </c>
      <c r="C731" s="63" t="s">
        <v>20</v>
      </c>
      <c r="D731" s="63" t="s">
        <v>227</v>
      </c>
      <c r="E731" s="153" t="s">
        <v>137</v>
      </c>
      <c r="F731" s="153"/>
      <c r="G731" s="26" t="s">
        <v>101</v>
      </c>
      <c r="H731" s="27">
        <v>6.0000000000000001E-3</v>
      </c>
      <c r="I731" s="28">
        <v>49.35</v>
      </c>
      <c r="J731" s="28">
        <v>0.28999999999999998</v>
      </c>
    </row>
    <row r="732" spans="1:10" s="29" customFormat="1" x14ac:dyDescent="0.25">
      <c r="A732" s="63" t="s">
        <v>136</v>
      </c>
      <c r="B732" s="25" t="s">
        <v>228</v>
      </c>
      <c r="C732" s="63" t="s">
        <v>20</v>
      </c>
      <c r="D732" s="63" t="s">
        <v>229</v>
      </c>
      <c r="E732" s="153" t="s">
        <v>137</v>
      </c>
      <c r="F732" s="153"/>
      <c r="G732" s="26" t="s">
        <v>230</v>
      </c>
      <c r="H732" s="27">
        <v>0.18</v>
      </c>
      <c r="I732" s="28">
        <v>8.9</v>
      </c>
      <c r="J732" s="28">
        <v>1.6</v>
      </c>
    </row>
    <row r="733" spans="1:10" s="29" customFormat="1" x14ac:dyDescent="0.25">
      <c r="A733" s="63" t="s">
        <v>136</v>
      </c>
      <c r="B733" s="25" t="s">
        <v>988</v>
      </c>
      <c r="C733" s="63" t="s">
        <v>20</v>
      </c>
      <c r="D733" s="63" t="s">
        <v>989</v>
      </c>
      <c r="E733" s="153" t="s">
        <v>137</v>
      </c>
      <c r="F733" s="153"/>
      <c r="G733" s="26" t="s">
        <v>26</v>
      </c>
      <c r="H733" s="27">
        <v>1</v>
      </c>
      <c r="I733" s="28">
        <v>9.07</v>
      </c>
      <c r="J733" s="28">
        <v>9.07</v>
      </c>
    </row>
    <row r="734" spans="1:10" s="29" customFormat="1" ht="25.5" x14ac:dyDescent="0.25">
      <c r="A734" s="64"/>
      <c r="B734" s="64"/>
      <c r="C734" s="64"/>
      <c r="D734" s="64"/>
      <c r="E734" s="64" t="s">
        <v>126</v>
      </c>
      <c r="F734" s="20">
        <v>4.1779476562085254</v>
      </c>
      <c r="G734" s="64" t="s">
        <v>127</v>
      </c>
      <c r="H734" s="20">
        <v>3.69</v>
      </c>
      <c r="I734" s="64" t="s">
        <v>128</v>
      </c>
      <c r="J734" s="20">
        <v>7.87</v>
      </c>
    </row>
    <row r="735" spans="1:10" s="29" customFormat="1" ht="26.25" thickBot="1" x14ac:dyDescent="0.3">
      <c r="A735" s="64"/>
      <c r="B735" s="64"/>
      <c r="C735" s="64"/>
      <c r="D735" s="64"/>
      <c r="E735" s="64" t="s">
        <v>129</v>
      </c>
      <c r="F735" s="20">
        <v>6.37</v>
      </c>
      <c r="G735" s="64"/>
      <c r="H735" s="154" t="s">
        <v>130</v>
      </c>
      <c r="I735" s="154"/>
      <c r="J735" s="20">
        <v>28.48</v>
      </c>
    </row>
    <row r="736" spans="1:10" s="29" customFormat="1" ht="15.75" thickTop="1" x14ac:dyDescent="0.2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</row>
    <row r="737" spans="1:10" s="29" customFormat="1" x14ac:dyDescent="0.25">
      <c r="A737" s="77" t="s">
        <v>659</v>
      </c>
      <c r="B737" s="76" t="s">
        <v>428</v>
      </c>
      <c r="C737" s="77" t="s">
        <v>429</v>
      </c>
      <c r="D737" s="77" t="s">
        <v>133</v>
      </c>
      <c r="E737" s="157" t="s">
        <v>430</v>
      </c>
      <c r="F737" s="157"/>
      <c r="G737" s="78" t="s">
        <v>431</v>
      </c>
      <c r="H737" s="76" t="s">
        <v>432</v>
      </c>
      <c r="I737" s="76" t="s">
        <v>433</v>
      </c>
      <c r="J737" s="76" t="s">
        <v>434</v>
      </c>
    </row>
    <row r="738" spans="1:10" x14ac:dyDescent="0.25">
      <c r="A738" s="109" t="s">
        <v>132</v>
      </c>
      <c r="B738" s="110" t="s">
        <v>660</v>
      </c>
      <c r="C738" s="109" t="s">
        <v>20</v>
      </c>
      <c r="D738" s="109" t="s">
        <v>661</v>
      </c>
      <c r="E738" s="155" t="s">
        <v>122</v>
      </c>
      <c r="F738" s="155"/>
      <c r="G738" s="111" t="s">
        <v>26</v>
      </c>
      <c r="H738" s="112">
        <v>1</v>
      </c>
      <c r="I738" s="113">
        <v>24.13</v>
      </c>
      <c r="J738" s="113">
        <v>24.13</v>
      </c>
    </row>
    <row r="739" spans="1:10" ht="25.5" x14ac:dyDescent="0.25">
      <c r="A739" s="65" t="s">
        <v>119</v>
      </c>
      <c r="B739" s="21" t="s">
        <v>224</v>
      </c>
      <c r="C739" s="65" t="s">
        <v>20</v>
      </c>
      <c r="D739" s="65" t="s">
        <v>222</v>
      </c>
      <c r="E739" s="156" t="s">
        <v>122</v>
      </c>
      <c r="F739" s="156"/>
      <c r="G739" s="22" t="s">
        <v>123</v>
      </c>
      <c r="H739" s="23">
        <v>0.27</v>
      </c>
      <c r="I739" s="24">
        <v>22.2</v>
      </c>
      <c r="J739" s="24">
        <v>5.99</v>
      </c>
    </row>
    <row r="740" spans="1:10" ht="25.5" x14ac:dyDescent="0.25">
      <c r="A740" s="65" t="s">
        <v>119</v>
      </c>
      <c r="B740" s="21" t="s">
        <v>225</v>
      </c>
      <c r="C740" s="65" t="s">
        <v>20</v>
      </c>
      <c r="D740" s="65" t="s">
        <v>223</v>
      </c>
      <c r="E740" s="156" t="s">
        <v>122</v>
      </c>
      <c r="F740" s="156"/>
      <c r="G740" s="22" t="s">
        <v>123</v>
      </c>
      <c r="H740" s="23">
        <v>0.27</v>
      </c>
      <c r="I740" s="24">
        <v>17.670000000000002</v>
      </c>
      <c r="J740" s="24">
        <v>4.7699999999999996</v>
      </c>
    </row>
    <row r="741" spans="1:10" x14ac:dyDescent="0.25">
      <c r="A741" s="63" t="s">
        <v>136</v>
      </c>
      <c r="B741" s="25" t="s">
        <v>226</v>
      </c>
      <c r="C741" s="63" t="s">
        <v>20</v>
      </c>
      <c r="D741" s="63" t="s">
        <v>227</v>
      </c>
      <c r="E741" s="153" t="s">
        <v>137</v>
      </c>
      <c r="F741" s="153"/>
      <c r="G741" s="26" t="s">
        <v>101</v>
      </c>
      <c r="H741" s="27">
        <v>7.0000000000000001E-3</v>
      </c>
      <c r="I741" s="28">
        <v>49.35</v>
      </c>
      <c r="J741" s="28">
        <v>0.34</v>
      </c>
    </row>
    <row r="742" spans="1:10" x14ac:dyDescent="0.25">
      <c r="A742" s="63" t="s">
        <v>136</v>
      </c>
      <c r="B742" s="25" t="s">
        <v>228</v>
      </c>
      <c r="C742" s="63" t="s">
        <v>20</v>
      </c>
      <c r="D742" s="63" t="s">
        <v>229</v>
      </c>
      <c r="E742" s="153" t="s">
        <v>137</v>
      </c>
      <c r="F742" s="153"/>
      <c r="G742" s="26" t="s">
        <v>230</v>
      </c>
      <c r="H742" s="27">
        <v>2.1999999999999999E-2</v>
      </c>
      <c r="I742" s="28">
        <v>8.9</v>
      </c>
      <c r="J742" s="28">
        <v>0.19</v>
      </c>
    </row>
    <row r="743" spans="1:10" x14ac:dyDescent="0.25">
      <c r="A743" s="63" t="s">
        <v>136</v>
      </c>
      <c r="B743" s="25" t="s">
        <v>990</v>
      </c>
      <c r="C743" s="63" t="s">
        <v>20</v>
      </c>
      <c r="D743" s="63" t="s">
        <v>991</v>
      </c>
      <c r="E743" s="153" t="s">
        <v>137</v>
      </c>
      <c r="F743" s="153"/>
      <c r="G743" s="26" t="s">
        <v>26</v>
      </c>
      <c r="H743" s="27">
        <v>1</v>
      </c>
      <c r="I743" s="28">
        <v>12.84</v>
      </c>
      <c r="J743" s="28">
        <v>12.84</v>
      </c>
    </row>
    <row r="744" spans="1:10" ht="25.5" x14ac:dyDescent="0.25">
      <c r="A744" s="64"/>
      <c r="B744" s="64"/>
      <c r="C744" s="64"/>
      <c r="D744" s="64"/>
      <c r="E744" s="64" t="s">
        <v>126</v>
      </c>
      <c r="F744" s="20">
        <v>4.0239953283431547</v>
      </c>
      <c r="G744" s="64" t="s">
        <v>127</v>
      </c>
      <c r="H744" s="20">
        <v>3.56</v>
      </c>
      <c r="I744" s="64" t="s">
        <v>128</v>
      </c>
      <c r="J744" s="20">
        <v>7.58</v>
      </c>
    </row>
    <row r="745" spans="1:10" ht="26.25" thickBot="1" x14ac:dyDescent="0.3">
      <c r="A745" s="64"/>
      <c r="B745" s="64"/>
      <c r="C745" s="64"/>
      <c r="D745" s="64"/>
      <c r="E745" s="64" t="s">
        <v>129</v>
      </c>
      <c r="F745" s="20">
        <v>6.95</v>
      </c>
      <c r="G745" s="64"/>
      <c r="H745" s="154" t="s">
        <v>130</v>
      </c>
      <c r="I745" s="154"/>
      <c r="J745" s="20">
        <v>31.08</v>
      </c>
    </row>
    <row r="746" spans="1:10" ht="15.75" thickTop="1" x14ac:dyDescent="0.2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</row>
    <row r="747" spans="1:10" s="29" customFormat="1" x14ac:dyDescent="0.25">
      <c r="A747" s="77" t="s">
        <v>662</v>
      </c>
      <c r="B747" s="76" t="s">
        <v>428</v>
      </c>
      <c r="C747" s="77" t="s">
        <v>429</v>
      </c>
      <c r="D747" s="77" t="s">
        <v>133</v>
      </c>
      <c r="E747" s="157" t="s">
        <v>430</v>
      </c>
      <c r="F747" s="157"/>
      <c r="G747" s="78" t="s">
        <v>431</v>
      </c>
      <c r="H747" s="76" t="s">
        <v>432</v>
      </c>
      <c r="I747" s="76" t="s">
        <v>433</v>
      </c>
      <c r="J747" s="76" t="s">
        <v>434</v>
      </c>
    </row>
    <row r="748" spans="1:10" s="29" customFormat="1" x14ac:dyDescent="0.25">
      <c r="A748" s="109" t="s">
        <v>132</v>
      </c>
      <c r="B748" s="110" t="s">
        <v>663</v>
      </c>
      <c r="C748" s="109" t="s">
        <v>20</v>
      </c>
      <c r="D748" s="109" t="s">
        <v>664</v>
      </c>
      <c r="E748" s="155" t="s">
        <v>122</v>
      </c>
      <c r="F748" s="155"/>
      <c r="G748" s="111" t="s">
        <v>26</v>
      </c>
      <c r="H748" s="112">
        <v>1</v>
      </c>
      <c r="I748" s="113">
        <v>11.67</v>
      </c>
      <c r="J748" s="113">
        <v>11.67</v>
      </c>
    </row>
    <row r="749" spans="1:10" s="29" customFormat="1" ht="25.5" x14ac:dyDescent="0.25">
      <c r="A749" s="65" t="s">
        <v>119</v>
      </c>
      <c r="B749" s="21" t="s">
        <v>225</v>
      </c>
      <c r="C749" s="65" t="s">
        <v>20</v>
      </c>
      <c r="D749" s="65" t="s">
        <v>223</v>
      </c>
      <c r="E749" s="156" t="s">
        <v>122</v>
      </c>
      <c r="F749" s="156"/>
      <c r="G749" s="22" t="s">
        <v>123</v>
      </c>
      <c r="H749" s="23">
        <v>0.18</v>
      </c>
      <c r="I749" s="24">
        <v>17.670000000000002</v>
      </c>
      <c r="J749" s="24">
        <v>3.18</v>
      </c>
    </row>
    <row r="750" spans="1:10" s="29" customFormat="1" ht="25.5" x14ac:dyDescent="0.25">
      <c r="A750" s="65" t="s">
        <v>119</v>
      </c>
      <c r="B750" s="21" t="s">
        <v>224</v>
      </c>
      <c r="C750" s="65" t="s">
        <v>20</v>
      </c>
      <c r="D750" s="65" t="s">
        <v>222</v>
      </c>
      <c r="E750" s="156" t="s">
        <v>122</v>
      </c>
      <c r="F750" s="156"/>
      <c r="G750" s="22" t="s">
        <v>123</v>
      </c>
      <c r="H750" s="23">
        <v>0.18</v>
      </c>
      <c r="I750" s="24">
        <v>22.2</v>
      </c>
      <c r="J750" s="24">
        <v>3.99</v>
      </c>
    </row>
    <row r="751" spans="1:10" s="29" customFormat="1" x14ac:dyDescent="0.25">
      <c r="A751" s="63" t="s">
        <v>136</v>
      </c>
      <c r="B751" s="25" t="s">
        <v>226</v>
      </c>
      <c r="C751" s="63" t="s">
        <v>20</v>
      </c>
      <c r="D751" s="63" t="s">
        <v>227</v>
      </c>
      <c r="E751" s="153" t="s">
        <v>137</v>
      </c>
      <c r="F751" s="153"/>
      <c r="G751" s="26" t="s">
        <v>101</v>
      </c>
      <c r="H751" s="27">
        <v>3.0000000000000001E-3</v>
      </c>
      <c r="I751" s="28">
        <v>49.35</v>
      </c>
      <c r="J751" s="28">
        <v>0.14000000000000001</v>
      </c>
    </row>
    <row r="752" spans="1:10" s="29" customFormat="1" x14ac:dyDescent="0.25">
      <c r="A752" s="63" t="s">
        <v>136</v>
      </c>
      <c r="B752" s="25" t="s">
        <v>228</v>
      </c>
      <c r="C752" s="63" t="s">
        <v>20</v>
      </c>
      <c r="D752" s="63" t="s">
        <v>229</v>
      </c>
      <c r="E752" s="153" t="s">
        <v>137</v>
      </c>
      <c r="F752" s="153"/>
      <c r="G752" s="26" t="s">
        <v>230</v>
      </c>
      <c r="H752" s="27">
        <v>0.1</v>
      </c>
      <c r="I752" s="28">
        <v>8.9</v>
      </c>
      <c r="J752" s="28">
        <v>0.89</v>
      </c>
    </row>
    <row r="753" spans="1:10" s="29" customFormat="1" x14ac:dyDescent="0.25">
      <c r="A753" s="63" t="s">
        <v>136</v>
      </c>
      <c r="B753" s="25" t="s">
        <v>992</v>
      </c>
      <c r="C753" s="63" t="s">
        <v>20</v>
      </c>
      <c r="D753" s="63" t="s">
        <v>993</v>
      </c>
      <c r="E753" s="153" t="s">
        <v>137</v>
      </c>
      <c r="F753" s="153"/>
      <c r="G753" s="26" t="s">
        <v>26</v>
      </c>
      <c r="H753" s="27">
        <v>1</v>
      </c>
      <c r="I753" s="28">
        <v>3.47</v>
      </c>
      <c r="J753" s="28">
        <v>3.47</v>
      </c>
    </row>
    <row r="754" spans="1:10" s="29" customFormat="1" ht="25.5" x14ac:dyDescent="0.25">
      <c r="A754" s="64"/>
      <c r="B754" s="64"/>
      <c r="C754" s="64"/>
      <c r="D754" s="64"/>
      <c r="E754" s="64" t="s">
        <v>126</v>
      </c>
      <c r="F754" s="20">
        <v>2.6808939852418114</v>
      </c>
      <c r="G754" s="64" t="s">
        <v>127</v>
      </c>
      <c r="H754" s="20">
        <v>2.37</v>
      </c>
      <c r="I754" s="64" t="s">
        <v>128</v>
      </c>
      <c r="J754" s="20">
        <v>5.05</v>
      </c>
    </row>
    <row r="755" spans="1:10" s="29" customFormat="1" ht="26.25" thickBot="1" x14ac:dyDescent="0.3">
      <c r="A755" s="64"/>
      <c r="B755" s="64"/>
      <c r="C755" s="64"/>
      <c r="D755" s="64"/>
      <c r="E755" s="64" t="s">
        <v>129</v>
      </c>
      <c r="F755" s="20">
        <v>3.36</v>
      </c>
      <c r="G755" s="64"/>
      <c r="H755" s="154" t="s">
        <v>130</v>
      </c>
      <c r="I755" s="154"/>
      <c r="J755" s="20">
        <v>15.03</v>
      </c>
    </row>
    <row r="756" spans="1:10" s="29" customFormat="1" ht="15.75" thickTop="1" x14ac:dyDescent="0.2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</row>
    <row r="757" spans="1:10" s="29" customFormat="1" x14ac:dyDescent="0.25">
      <c r="A757" s="77" t="s">
        <v>665</v>
      </c>
      <c r="B757" s="76" t="s">
        <v>428</v>
      </c>
      <c r="C757" s="77" t="s">
        <v>429</v>
      </c>
      <c r="D757" s="77" t="s">
        <v>133</v>
      </c>
      <c r="E757" s="157" t="s">
        <v>430</v>
      </c>
      <c r="F757" s="157"/>
      <c r="G757" s="78" t="s">
        <v>431</v>
      </c>
      <c r="H757" s="76" t="s">
        <v>432</v>
      </c>
      <c r="I757" s="76" t="s">
        <v>433</v>
      </c>
      <c r="J757" s="76" t="s">
        <v>434</v>
      </c>
    </row>
    <row r="758" spans="1:10" x14ac:dyDescent="0.25">
      <c r="A758" s="109" t="s">
        <v>132</v>
      </c>
      <c r="B758" s="110" t="s">
        <v>666</v>
      </c>
      <c r="C758" s="109" t="s">
        <v>20</v>
      </c>
      <c r="D758" s="109" t="s">
        <v>667</v>
      </c>
      <c r="E758" s="155" t="s">
        <v>122</v>
      </c>
      <c r="F758" s="155"/>
      <c r="G758" s="111" t="s">
        <v>26</v>
      </c>
      <c r="H758" s="112">
        <v>1</v>
      </c>
      <c r="I758" s="113">
        <v>13.84</v>
      </c>
      <c r="J758" s="113">
        <v>13.84</v>
      </c>
    </row>
    <row r="759" spans="1:10" ht="25.5" x14ac:dyDescent="0.25">
      <c r="A759" s="65" t="s">
        <v>119</v>
      </c>
      <c r="B759" s="21" t="s">
        <v>225</v>
      </c>
      <c r="C759" s="65" t="s">
        <v>20</v>
      </c>
      <c r="D759" s="65" t="s">
        <v>223</v>
      </c>
      <c r="E759" s="156" t="s">
        <v>122</v>
      </c>
      <c r="F759" s="156"/>
      <c r="G759" s="22" t="s">
        <v>123</v>
      </c>
      <c r="H759" s="23">
        <v>0.19</v>
      </c>
      <c r="I759" s="24">
        <v>17.670000000000002</v>
      </c>
      <c r="J759" s="24">
        <v>3.35</v>
      </c>
    </row>
    <row r="760" spans="1:10" ht="25.5" x14ac:dyDescent="0.25">
      <c r="A760" s="65" t="s">
        <v>119</v>
      </c>
      <c r="B760" s="21" t="s">
        <v>224</v>
      </c>
      <c r="C760" s="65" t="s">
        <v>20</v>
      </c>
      <c r="D760" s="65" t="s">
        <v>222</v>
      </c>
      <c r="E760" s="156" t="s">
        <v>122</v>
      </c>
      <c r="F760" s="156"/>
      <c r="G760" s="22" t="s">
        <v>123</v>
      </c>
      <c r="H760" s="23">
        <v>0.19</v>
      </c>
      <c r="I760" s="24">
        <v>22.2</v>
      </c>
      <c r="J760" s="24">
        <v>4.21</v>
      </c>
    </row>
    <row r="761" spans="1:10" x14ac:dyDescent="0.25">
      <c r="A761" s="63" t="s">
        <v>136</v>
      </c>
      <c r="B761" s="25" t="s">
        <v>226</v>
      </c>
      <c r="C761" s="63" t="s">
        <v>20</v>
      </c>
      <c r="D761" s="63" t="s">
        <v>227</v>
      </c>
      <c r="E761" s="153" t="s">
        <v>137</v>
      </c>
      <c r="F761" s="153"/>
      <c r="G761" s="26" t="s">
        <v>101</v>
      </c>
      <c r="H761" s="27">
        <v>4.0000000000000001E-3</v>
      </c>
      <c r="I761" s="28">
        <v>49.35</v>
      </c>
      <c r="J761" s="28">
        <v>0.19</v>
      </c>
    </row>
    <row r="762" spans="1:10" x14ac:dyDescent="0.25">
      <c r="A762" s="63" t="s">
        <v>136</v>
      </c>
      <c r="B762" s="25" t="s">
        <v>228</v>
      </c>
      <c r="C762" s="63" t="s">
        <v>20</v>
      </c>
      <c r="D762" s="63" t="s">
        <v>229</v>
      </c>
      <c r="E762" s="153" t="s">
        <v>137</v>
      </c>
      <c r="F762" s="153"/>
      <c r="G762" s="26" t="s">
        <v>230</v>
      </c>
      <c r="H762" s="27">
        <v>1.0999999999999999E-2</v>
      </c>
      <c r="I762" s="28">
        <v>8.9</v>
      </c>
      <c r="J762" s="28">
        <v>0.09</v>
      </c>
    </row>
    <row r="763" spans="1:10" x14ac:dyDescent="0.25">
      <c r="A763" s="63" t="s">
        <v>136</v>
      </c>
      <c r="B763" s="25" t="s">
        <v>994</v>
      </c>
      <c r="C763" s="63" t="s">
        <v>20</v>
      </c>
      <c r="D763" s="63" t="s">
        <v>995</v>
      </c>
      <c r="E763" s="153" t="s">
        <v>137</v>
      </c>
      <c r="F763" s="153"/>
      <c r="G763" s="26" t="s">
        <v>26</v>
      </c>
      <c r="H763" s="27">
        <v>1</v>
      </c>
      <c r="I763" s="28">
        <v>6</v>
      </c>
      <c r="J763" s="28">
        <v>6</v>
      </c>
    </row>
    <row r="764" spans="1:10" ht="25.5" x14ac:dyDescent="0.25">
      <c r="A764" s="64"/>
      <c r="B764" s="64"/>
      <c r="C764" s="64"/>
      <c r="D764" s="64"/>
      <c r="E764" s="64" t="s">
        <v>126</v>
      </c>
      <c r="F764" s="20">
        <v>2.8348463131071826</v>
      </c>
      <c r="G764" s="64" t="s">
        <v>127</v>
      </c>
      <c r="H764" s="20">
        <v>2.5099999999999998</v>
      </c>
      <c r="I764" s="64" t="s">
        <v>128</v>
      </c>
      <c r="J764" s="20">
        <v>5.34</v>
      </c>
    </row>
    <row r="765" spans="1:10" ht="26.25" thickBot="1" x14ac:dyDescent="0.3">
      <c r="A765" s="64"/>
      <c r="B765" s="64"/>
      <c r="C765" s="64"/>
      <c r="D765" s="64"/>
      <c r="E765" s="64" t="s">
        <v>129</v>
      </c>
      <c r="F765" s="20">
        <v>3.98</v>
      </c>
      <c r="G765" s="64"/>
      <c r="H765" s="154" t="s">
        <v>130</v>
      </c>
      <c r="I765" s="154"/>
      <c r="J765" s="20">
        <v>17.82</v>
      </c>
    </row>
    <row r="766" spans="1:10" ht="15.75" thickTop="1" x14ac:dyDescent="0.2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</row>
    <row r="767" spans="1:10" x14ac:dyDescent="0.25">
      <c r="A767" s="77" t="s">
        <v>668</v>
      </c>
      <c r="B767" s="76" t="s">
        <v>428</v>
      </c>
      <c r="C767" s="77" t="s">
        <v>429</v>
      </c>
      <c r="D767" s="77" t="s">
        <v>133</v>
      </c>
      <c r="E767" s="157" t="s">
        <v>430</v>
      </c>
      <c r="F767" s="157"/>
      <c r="G767" s="78" t="s">
        <v>431</v>
      </c>
      <c r="H767" s="76" t="s">
        <v>432</v>
      </c>
      <c r="I767" s="76" t="s">
        <v>433</v>
      </c>
      <c r="J767" s="76" t="s">
        <v>434</v>
      </c>
    </row>
    <row r="768" spans="1:10" s="29" customFormat="1" x14ac:dyDescent="0.25">
      <c r="A768" s="109" t="s">
        <v>132</v>
      </c>
      <c r="B768" s="110" t="s">
        <v>669</v>
      </c>
      <c r="C768" s="109" t="s">
        <v>20</v>
      </c>
      <c r="D768" s="109" t="s">
        <v>670</v>
      </c>
      <c r="E768" s="155" t="s">
        <v>122</v>
      </c>
      <c r="F768" s="155"/>
      <c r="G768" s="111" t="s">
        <v>26</v>
      </c>
      <c r="H768" s="112">
        <v>1</v>
      </c>
      <c r="I768" s="113">
        <v>15.88</v>
      </c>
      <c r="J768" s="113">
        <v>15.88</v>
      </c>
    </row>
    <row r="769" spans="1:10" s="29" customFormat="1" ht="25.5" x14ac:dyDescent="0.25">
      <c r="A769" s="65" t="s">
        <v>119</v>
      </c>
      <c r="B769" s="21" t="s">
        <v>225</v>
      </c>
      <c r="C769" s="65" t="s">
        <v>20</v>
      </c>
      <c r="D769" s="65" t="s">
        <v>223</v>
      </c>
      <c r="E769" s="156" t="s">
        <v>122</v>
      </c>
      <c r="F769" s="156"/>
      <c r="G769" s="22" t="s">
        <v>123</v>
      </c>
      <c r="H769" s="23">
        <v>0.18</v>
      </c>
      <c r="I769" s="24">
        <v>17.670000000000002</v>
      </c>
      <c r="J769" s="24">
        <v>3.18</v>
      </c>
    </row>
    <row r="770" spans="1:10" s="29" customFormat="1" ht="25.5" x14ac:dyDescent="0.25">
      <c r="A770" s="65" t="s">
        <v>119</v>
      </c>
      <c r="B770" s="21" t="s">
        <v>224</v>
      </c>
      <c r="C770" s="65" t="s">
        <v>20</v>
      </c>
      <c r="D770" s="65" t="s">
        <v>222</v>
      </c>
      <c r="E770" s="156" t="s">
        <v>122</v>
      </c>
      <c r="F770" s="156"/>
      <c r="G770" s="22" t="s">
        <v>123</v>
      </c>
      <c r="H770" s="23">
        <v>0.18</v>
      </c>
      <c r="I770" s="24">
        <v>22.2</v>
      </c>
      <c r="J770" s="24">
        <v>3.99</v>
      </c>
    </row>
    <row r="771" spans="1:10" s="29" customFormat="1" x14ac:dyDescent="0.25">
      <c r="A771" s="63" t="s">
        <v>136</v>
      </c>
      <c r="B771" s="25" t="s">
        <v>226</v>
      </c>
      <c r="C771" s="63" t="s">
        <v>20</v>
      </c>
      <c r="D771" s="63" t="s">
        <v>227</v>
      </c>
      <c r="E771" s="153" t="s">
        <v>137</v>
      </c>
      <c r="F771" s="153"/>
      <c r="G771" s="26" t="s">
        <v>101</v>
      </c>
      <c r="H771" s="27">
        <v>7.0000000000000001E-3</v>
      </c>
      <c r="I771" s="28">
        <v>49.35</v>
      </c>
      <c r="J771" s="28">
        <v>0.34</v>
      </c>
    </row>
    <row r="772" spans="1:10" s="29" customFormat="1" x14ac:dyDescent="0.25">
      <c r="A772" s="63" t="s">
        <v>136</v>
      </c>
      <c r="B772" s="25" t="s">
        <v>228</v>
      </c>
      <c r="C772" s="63" t="s">
        <v>20</v>
      </c>
      <c r="D772" s="63" t="s">
        <v>229</v>
      </c>
      <c r="E772" s="153" t="s">
        <v>137</v>
      </c>
      <c r="F772" s="153"/>
      <c r="G772" s="26" t="s">
        <v>230</v>
      </c>
      <c r="H772" s="27">
        <v>0.05</v>
      </c>
      <c r="I772" s="28">
        <v>8.9</v>
      </c>
      <c r="J772" s="28">
        <v>0.44</v>
      </c>
    </row>
    <row r="773" spans="1:10" s="29" customFormat="1" x14ac:dyDescent="0.25">
      <c r="A773" s="63" t="s">
        <v>136</v>
      </c>
      <c r="B773" s="25" t="s">
        <v>996</v>
      </c>
      <c r="C773" s="63" t="s">
        <v>20</v>
      </c>
      <c r="D773" s="63" t="s">
        <v>670</v>
      </c>
      <c r="E773" s="153" t="s">
        <v>137</v>
      </c>
      <c r="F773" s="153"/>
      <c r="G773" s="26" t="s">
        <v>26</v>
      </c>
      <c r="H773" s="27">
        <v>1</v>
      </c>
      <c r="I773" s="28">
        <v>7.93</v>
      </c>
      <c r="J773" s="28">
        <v>7.93</v>
      </c>
    </row>
    <row r="774" spans="1:10" s="29" customFormat="1" ht="25.5" x14ac:dyDescent="0.25">
      <c r="A774" s="64"/>
      <c r="B774" s="64"/>
      <c r="C774" s="64"/>
      <c r="D774" s="64"/>
      <c r="E774" s="64" t="s">
        <v>126</v>
      </c>
      <c r="F774" s="20">
        <v>2.6808939852418114</v>
      </c>
      <c r="G774" s="64" t="s">
        <v>127</v>
      </c>
      <c r="H774" s="20">
        <v>2.37</v>
      </c>
      <c r="I774" s="64" t="s">
        <v>128</v>
      </c>
      <c r="J774" s="20">
        <v>5.05</v>
      </c>
    </row>
    <row r="775" spans="1:10" s="29" customFormat="1" ht="26.25" thickBot="1" x14ac:dyDescent="0.3">
      <c r="A775" s="64"/>
      <c r="B775" s="64"/>
      <c r="C775" s="64"/>
      <c r="D775" s="64"/>
      <c r="E775" s="64" t="s">
        <v>129</v>
      </c>
      <c r="F775" s="20">
        <v>4.57</v>
      </c>
      <c r="G775" s="64"/>
      <c r="H775" s="154" t="s">
        <v>130</v>
      </c>
      <c r="I775" s="154"/>
      <c r="J775" s="20">
        <v>20.45</v>
      </c>
    </row>
    <row r="776" spans="1:10" ht="15.75" thickTop="1" x14ac:dyDescent="0.2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</row>
    <row r="777" spans="1:10" x14ac:dyDescent="0.25">
      <c r="A777" s="77" t="s">
        <v>671</v>
      </c>
      <c r="B777" s="76" t="s">
        <v>428</v>
      </c>
      <c r="C777" s="77" t="s">
        <v>429</v>
      </c>
      <c r="D777" s="77" t="s">
        <v>133</v>
      </c>
      <c r="E777" s="157" t="s">
        <v>430</v>
      </c>
      <c r="F777" s="157"/>
      <c r="G777" s="78" t="s">
        <v>431</v>
      </c>
      <c r="H777" s="76" t="s">
        <v>432</v>
      </c>
      <c r="I777" s="76" t="s">
        <v>433</v>
      </c>
      <c r="J777" s="76" t="s">
        <v>434</v>
      </c>
    </row>
    <row r="778" spans="1:10" x14ac:dyDescent="0.25">
      <c r="A778" s="109" t="s">
        <v>132</v>
      </c>
      <c r="B778" s="110" t="s">
        <v>672</v>
      </c>
      <c r="C778" s="109" t="s">
        <v>20</v>
      </c>
      <c r="D778" s="109" t="s">
        <v>673</v>
      </c>
      <c r="E778" s="155" t="s">
        <v>122</v>
      </c>
      <c r="F778" s="155"/>
      <c r="G778" s="111" t="s">
        <v>26</v>
      </c>
      <c r="H778" s="112">
        <v>1</v>
      </c>
      <c r="I778" s="113">
        <v>18.88</v>
      </c>
      <c r="J778" s="113">
        <v>18.88</v>
      </c>
    </row>
    <row r="779" spans="1:10" ht="25.5" x14ac:dyDescent="0.25">
      <c r="A779" s="65" t="s">
        <v>119</v>
      </c>
      <c r="B779" s="21" t="s">
        <v>225</v>
      </c>
      <c r="C779" s="65" t="s">
        <v>20</v>
      </c>
      <c r="D779" s="65" t="s">
        <v>223</v>
      </c>
      <c r="E779" s="156" t="s">
        <v>122</v>
      </c>
      <c r="F779" s="156"/>
      <c r="G779" s="22" t="s">
        <v>123</v>
      </c>
      <c r="H779" s="23">
        <v>0.18</v>
      </c>
      <c r="I779" s="24">
        <v>17.670000000000002</v>
      </c>
      <c r="J779" s="24">
        <v>3.18</v>
      </c>
    </row>
    <row r="780" spans="1:10" s="29" customFormat="1" ht="25.5" x14ac:dyDescent="0.25">
      <c r="A780" s="65" t="s">
        <v>119</v>
      </c>
      <c r="B780" s="21" t="s">
        <v>224</v>
      </c>
      <c r="C780" s="65" t="s">
        <v>20</v>
      </c>
      <c r="D780" s="65" t="s">
        <v>222</v>
      </c>
      <c r="E780" s="156" t="s">
        <v>122</v>
      </c>
      <c r="F780" s="156"/>
      <c r="G780" s="22" t="s">
        <v>123</v>
      </c>
      <c r="H780" s="23">
        <v>0.18</v>
      </c>
      <c r="I780" s="24">
        <v>22.2</v>
      </c>
      <c r="J780" s="24">
        <v>3.99</v>
      </c>
    </row>
    <row r="781" spans="1:10" s="29" customFormat="1" x14ac:dyDescent="0.25">
      <c r="A781" s="63" t="s">
        <v>136</v>
      </c>
      <c r="B781" s="25" t="s">
        <v>226</v>
      </c>
      <c r="C781" s="63" t="s">
        <v>20</v>
      </c>
      <c r="D781" s="63" t="s">
        <v>227</v>
      </c>
      <c r="E781" s="153" t="s">
        <v>137</v>
      </c>
      <c r="F781" s="153"/>
      <c r="G781" s="26" t="s">
        <v>101</v>
      </c>
      <c r="H781" s="27">
        <v>7.0000000000000001E-3</v>
      </c>
      <c r="I781" s="28">
        <v>49.35</v>
      </c>
      <c r="J781" s="28">
        <v>0.34</v>
      </c>
    </row>
    <row r="782" spans="1:10" x14ac:dyDescent="0.25">
      <c r="A782" s="63" t="s">
        <v>136</v>
      </c>
      <c r="B782" s="25" t="s">
        <v>228</v>
      </c>
      <c r="C782" s="63" t="s">
        <v>20</v>
      </c>
      <c r="D782" s="63" t="s">
        <v>229</v>
      </c>
      <c r="E782" s="153" t="s">
        <v>137</v>
      </c>
      <c r="F782" s="153"/>
      <c r="G782" s="26" t="s">
        <v>230</v>
      </c>
      <c r="H782" s="27">
        <v>0.05</v>
      </c>
      <c r="I782" s="28">
        <v>8.9</v>
      </c>
      <c r="J782" s="28">
        <v>0.44</v>
      </c>
    </row>
    <row r="783" spans="1:10" x14ac:dyDescent="0.25">
      <c r="A783" s="63" t="s">
        <v>136</v>
      </c>
      <c r="B783" s="25" t="s">
        <v>997</v>
      </c>
      <c r="C783" s="63" t="s">
        <v>20</v>
      </c>
      <c r="D783" s="63" t="s">
        <v>673</v>
      </c>
      <c r="E783" s="153" t="s">
        <v>137</v>
      </c>
      <c r="F783" s="153"/>
      <c r="G783" s="26" t="s">
        <v>26</v>
      </c>
      <c r="H783" s="27">
        <v>1</v>
      </c>
      <c r="I783" s="28">
        <v>10.93</v>
      </c>
      <c r="J783" s="28">
        <v>10.93</v>
      </c>
    </row>
    <row r="784" spans="1:10" ht="25.5" x14ac:dyDescent="0.25">
      <c r="A784" s="64"/>
      <c r="B784" s="64"/>
      <c r="C784" s="64"/>
      <c r="D784" s="64"/>
      <c r="E784" s="64" t="s">
        <v>126</v>
      </c>
      <c r="F784" s="20">
        <v>2.6808939852418114</v>
      </c>
      <c r="G784" s="64" t="s">
        <v>127</v>
      </c>
      <c r="H784" s="20">
        <v>2.37</v>
      </c>
      <c r="I784" s="64" t="s">
        <v>128</v>
      </c>
      <c r="J784" s="20">
        <v>5.05</v>
      </c>
    </row>
    <row r="785" spans="1:10" ht="26.25" thickBot="1" x14ac:dyDescent="0.3">
      <c r="A785" s="64"/>
      <c r="B785" s="64"/>
      <c r="C785" s="64"/>
      <c r="D785" s="64"/>
      <c r="E785" s="64" t="s">
        <v>129</v>
      </c>
      <c r="F785" s="20">
        <v>5.44</v>
      </c>
      <c r="G785" s="64"/>
      <c r="H785" s="154" t="s">
        <v>130</v>
      </c>
      <c r="I785" s="154"/>
      <c r="J785" s="20">
        <v>24.32</v>
      </c>
    </row>
    <row r="786" spans="1:10" ht="15.75" thickTop="1" x14ac:dyDescent="0.2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</row>
    <row r="787" spans="1:10" x14ac:dyDescent="0.25">
      <c r="A787" s="77" t="s">
        <v>674</v>
      </c>
      <c r="B787" s="76" t="s">
        <v>428</v>
      </c>
      <c r="C787" s="77" t="s">
        <v>429</v>
      </c>
      <c r="D787" s="77" t="s">
        <v>133</v>
      </c>
      <c r="E787" s="157" t="s">
        <v>430</v>
      </c>
      <c r="F787" s="157"/>
      <c r="G787" s="78" t="s">
        <v>431</v>
      </c>
      <c r="H787" s="76" t="s">
        <v>432</v>
      </c>
      <c r="I787" s="76" t="s">
        <v>433</v>
      </c>
      <c r="J787" s="76" t="s">
        <v>434</v>
      </c>
    </row>
    <row r="788" spans="1:10" s="29" customFormat="1" x14ac:dyDescent="0.25">
      <c r="A788" s="109" t="s">
        <v>132</v>
      </c>
      <c r="B788" s="110" t="s">
        <v>675</v>
      </c>
      <c r="C788" s="109" t="s">
        <v>20</v>
      </c>
      <c r="D788" s="109" t="s">
        <v>676</v>
      </c>
      <c r="E788" s="155" t="s">
        <v>122</v>
      </c>
      <c r="F788" s="155"/>
      <c r="G788" s="111" t="s">
        <v>26</v>
      </c>
      <c r="H788" s="112">
        <v>1</v>
      </c>
      <c r="I788" s="113">
        <v>100.49</v>
      </c>
      <c r="J788" s="113">
        <v>100.49</v>
      </c>
    </row>
    <row r="789" spans="1:10" s="29" customFormat="1" ht="25.5" x14ac:dyDescent="0.25">
      <c r="A789" s="65" t="s">
        <v>119</v>
      </c>
      <c r="B789" s="21" t="s">
        <v>225</v>
      </c>
      <c r="C789" s="65" t="s">
        <v>20</v>
      </c>
      <c r="D789" s="65" t="s">
        <v>223</v>
      </c>
      <c r="E789" s="156" t="s">
        <v>122</v>
      </c>
      <c r="F789" s="156"/>
      <c r="G789" s="22" t="s">
        <v>123</v>
      </c>
      <c r="H789" s="23">
        <v>0.54</v>
      </c>
      <c r="I789" s="24">
        <v>17.670000000000002</v>
      </c>
      <c r="J789" s="24">
        <v>9.5399999999999991</v>
      </c>
    </row>
    <row r="790" spans="1:10" ht="25.5" x14ac:dyDescent="0.25">
      <c r="A790" s="65" t="s">
        <v>119</v>
      </c>
      <c r="B790" s="21" t="s">
        <v>224</v>
      </c>
      <c r="C790" s="65" t="s">
        <v>20</v>
      </c>
      <c r="D790" s="65" t="s">
        <v>222</v>
      </c>
      <c r="E790" s="156" t="s">
        <v>122</v>
      </c>
      <c r="F790" s="156"/>
      <c r="G790" s="22" t="s">
        <v>123</v>
      </c>
      <c r="H790" s="23">
        <v>0.54</v>
      </c>
      <c r="I790" s="24">
        <v>22.2</v>
      </c>
      <c r="J790" s="24">
        <v>11.98</v>
      </c>
    </row>
    <row r="791" spans="1:10" x14ac:dyDescent="0.25">
      <c r="A791" s="63" t="s">
        <v>136</v>
      </c>
      <c r="B791" s="25" t="s">
        <v>231</v>
      </c>
      <c r="C791" s="63" t="s">
        <v>20</v>
      </c>
      <c r="D791" s="63" t="s">
        <v>232</v>
      </c>
      <c r="E791" s="153" t="s">
        <v>137</v>
      </c>
      <c r="F791" s="153"/>
      <c r="G791" s="26" t="s">
        <v>25</v>
      </c>
      <c r="H791" s="27">
        <v>0.7</v>
      </c>
      <c r="I791" s="28">
        <v>0.4</v>
      </c>
      <c r="J791" s="28">
        <v>0.28000000000000003</v>
      </c>
    </row>
    <row r="792" spans="1:10" x14ac:dyDescent="0.25">
      <c r="A792" s="63" t="s">
        <v>136</v>
      </c>
      <c r="B792" s="25" t="s">
        <v>998</v>
      </c>
      <c r="C792" s="63" t="s">
        <v>20</v>
      </c>
      <c r="D792" s="63" t="s">
        <v>999</v>
      </c>
      <c r="E792" s="153" t="s">
        <v>137</v>
      </c>
      <c r="F792" s="153"/>
      <c r="G792" s="26" t="s">
        <v>26</v>
      </c>
      <c r="H792" s="27">
        <v>1</v>
      </c>
      <c r="I792" s="28">
        <v>78.69</v>
      </c>
      <c r="J792" s="28">
        <v>78.69</v>
      </c>
    </row>
    <row r="793" spans="1:10" ht="25.5" x14ac:dyDescent="0.25">
      <c r="A793" s="64"/>
      <c r="B793" s="64"/>
      <c r="C793" s="64"/>
      <c r="D793" s="64"/>
      <c r="E793" s="64" t="s">
        <v>126</v>
      </c>
      <c r="F793" s="20">
        <v>8.0586080586080584</v>
      </c>
      <c r="G793" s="64" t="s">
        <v>127</v>
      </c>
      <c r="H793" s="20">
        <v>7.12</v>
      </c>
      <c r="I793" s="64" t="s">
        <v>128</v>
      </c>
      <c r="J793" s="20">
        <v>15.18</v>
      </c>
    </row>
    <row r="794" spans="1:10" ht="26.25" thickBot="1" x14ac:dyDescent="0.3">
      <c r="A794" s="64"/>
      <c r="B794" s="64"/>
      <c r="C794" s="64"/>
      <c r="D794" s="64"/>
      <c r="E794" s="64" t="s">
        <v>129</v>
      </c>
      <c r="F794" s="20">
        <v>28.96</v>
      </c>
      <c r="G794" s="64"/>
      <c r="H794" s="154" t="s">
        <v>130</v>
      </c>
      <c r="I794" s="154"/>
      <c r="J794" s="20">
        <v>129.44999999999999</v>
      </c>
    </row>
    <row r="795" spans="1:10" ht="15.75" thickTop="1" x14ac:dyDescent="0.2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</row>
    <row r="796" spans="1:10" s="29" customFormat="1" x14ac:dyDescent="0.25">
      <c r="A796" s="77" t="s">
        <v>677</v>
      </c>
      <c r="B796" s="76" t="s">
        <v>428</v>
      </c>
      <c r="C796" s="77" t="s">
        <v>429</v>
      </c>
      <c r="D796" s="77" t="s">
        <v>133</v>
      </c>
      <c r="E796" s="157" t="s">
        <v>430</v>
      </c>
      <c r="F796" s="157"/>
      <c r="G796" s="78" t="s">
        <v>431</v>
      </c>
      <c r="H796" s="76" t="s">
        <v>432</v>
      </c>
      <c r="I796" s="76" t="s">
        <v>433</v>
      </c>
      <c r="J796" s="76" t="s">
        <v>434</v>
      </c>
    </row>
    <row r="797" spans="1:10" s="29" customFormat="1" x14ac:dyDescent="0.25">
      <c r="A797" s="109" t="s">
        <v>132</v>
      </c>
      <c r="B797" s="110" t="s">
        <v>678</v>
      </c>
      <c r="C797" s="109" t="s">
        <v>20</v>
      </c>
      <c r="D797" s="109" t="s">
        <v>679</v>
      </c>
      <c r="E797" s="155" t="s">
        <v>122</v>
      </c>
      <c r="F797" s="155"/>
      <c r="G797" s="111" t="s">
        <v>26</v>
      </c>
      <c r="H797" s="112">
        <v>1</v>
      </c>
      <c r="I797" s="113">
        <v>194.89</v>
      </c>
      <c r="J797" s="113">
        <v>194.89</v>
      </c>
    </row>
    <row r="798" spans="1:10" ht="25.5" x14ac:dyDescent="0.25">
      <c r="A798" s="65" t="s">
        <v>119</v>
      </c>
      <c r="B798" s="21" t="s">
        <v>225</v>
      </c>
      <c r="C798" s="65" t="s">
        <v>20</v>
      </c>
      <c r="D798" s="65" t="s">
        <v>223</v>
      </c>
      <c r="E798" s="156" t="s">
        <v>122</v>
      </c>
      <c r="F798" s="156"/>
      <c r="G798" s="22" t="s">
        <v>123</v>
      </c>
      <c r="H798" s="23">
        <v>0.85</v>
      </c>
      <c r="I798" s="24">
        <v>17.670000000000002</v>
      </c>
      <c r="J798" s="24">
        <v>15.01</v>
      </c>
    </row>
    <row r="799" spans="1:10" ht="25.5" x14ac:dyDescent="0.25">
      <c r="A799" s="65" t="s">
        <v>119</v>
      </c>
      <c r="B799" s="21" t="s">
        <v>224</v>
      </c>
      <c r="C799" s="65" t="s">
        <v>20</v>
      </c>
      <c r="D799" s="65" t="s">
        <v>222</v>
      </c>
      <c r="E799" s="156" t="s">
        <v>122</v>
      </c>
      <c r="F799" s="156"/>
      <c r="G799" s="22" t="s">
        <v>123</v>
      </c>
      <c r="H799" s="23">
        <v>0.85</v>
      </c>
      <c r="I799" s="24">
        <v>22.2</v>
      </c>
      <c r="J799" s="24">
        <v>18.87</v>
      </c>
    </row>
    <row r="800" spans="1:10" x14ac:dyDescent="0.25">
      <c r="A800" s="63" t="s">
        <v>136</v>
      </c>
      <c r="B800" s="25" t="s">
        <v>231</v>
      </c>
      <c r="C800" s="63" t="s">
        <v>20</v>
      </c>
      <c r="D800" s="63" t="s">
        <v>232</v>
      </c>
      <c r="E800" s="153" t="s">
        <v>137</v>
      </c>
      <c r="F800" s="153"/>
      <c r="G800" s="26" t="s">
        <v>25</v>
      </c>
      <c r="H800" s="27">
        <v>1.1000000000000001</v>
      </c>
      <c r="I800" s="28">
        <v>0.4</v>
      </c>
      <c r="J800" s="28">
        <v>0.44</v>
      </c>
    </row>
    <row r="801" spans="1:10" x14ac:dyDescent="0.25">
      <c r="A801" s="63" t="s">
        <v>136</v>
      </c>
      <c r="B801" s="25" t="s">
        <v>1000</v>
      </c>
      <c r="C801" s="63" t="s">
        <v>20</v>
      </c>
      <c r="D801" s="63" t="s">
        <v>1001</v>
      </c>
      <c r="E801" s="153" t="s">
        <v>137</v>
      </c>
      <c r="F801" s="153"/>
      <c r="G801" s="26" t="s">
        <v>26</v>
      </c>
      <c r="H801" s="27">
        <v>1</v>
      </c>
      <c r="I801" s="28">
        <v>160.57</v>
      </c>
      <c r="J801" s="28">
        <v>160.57</v>
      </c>
    </row>
    <row r="802" spans="1:10" ht="25.5" x14ac:dyDescent="0.25">
      <c r="A802" s="64"/>
      <c r="B802" s="64"/>
      <c r="C802" s="64"/>
      <c r="D802" s="64"/>
      <c r="E802" s="64" t="s">
        <v>126</v>
      </c>
      <c r="F802" s="20">
        <v>12.693103997451823</v>
      </c>
      <c r="G802" s="64" t="s">
        <v>127</v>
      </c>
      <c r="H802" s="20">
        <v>11.22</v>
      </c>
      <c r="I802" s="64" t="s">
        <v>128</v>
      </c>
      <c r="J802" s="20">
        <v>23.91</v>
      </c>
    </row>
    <row r="803" spans="1:10" ht="26.25" thickBot="1" x14ac:dyDescent="0.3">
      <c r="A803" s="64"/>
      <c r="B803" s="64"/>
      <c r="C803" s="64"/>
      <c r="D803" s="64"/>
      <c r="E803" s="64" t="s">
        <v>129</v>
      </c>
      <c r="F803" s="20">
        <v>56.16</v>
      </c>
      <c r="G803" s="64"/>
      <c r="H803" s="154" t="s">
        <v>130</v>
      </c>
      <c r="I803" s="154"/>
      <c r="J803" s="20">
        <v>251.05</v>
      </c>
    </row>
    <row r="804" spans="1:10" ht="15.75" thickTop="1" x14ac:dyDescent="0.2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</row>
    <row r="805" spans="1:10" s="29" customFormat="1" x14ac:dyDescent="0.25">
      <c r="A805" s="77" t="s">
        <v>680</v>
      </c>
      <c r="B805" s="76" t="s">
        <v>428</v>
      </c>
      <c r="C805" s="77" t="s">
        <v>429</v>
      </c>
      <c r="D805" s="77" t="s">
        <v>133</v>
      </c>
      <c r="E805" s="157" t="s">
        <v>430</v>
      </c>
      <c r="F805" s="157"/>
      <c r="G805" s="78" t="s">
        <v>431</v>
      </c>
      <c r="H805" s="76" t="s">
        <v>432</v>
      </c>
      <c r="I805" s="76" t="s">
        <v>433</v>
      </c>
      <c r="J805" s="76" t="s">
        <v>434</v>
      </c>
    </row>
    <row r="806" spans="1:10" s="29" customFormat="1" x14ac:dyDescent="0.25">
      <c r="A806" s="109" t="s">
        <v>132</v>
      </c>
      <c r="B806" s="110" t="s">
        <v>681</v>
      </c>
      <c r="C806" s="109" t="s">
        <v>20</v>
      </c>
      <c r="D806" s="109" t="s">
        <v>682</v>
      </c>
      <c r="E806" s="155" t="s">
        <v>122</v>
      </c>
      <c r="F806" s="155"/>
      <c r="G806" s="111" t="s">
        <v>26</v>
      </c>
      <c r="H806" s="112">
        <v>1</v>
      </c>
      <c r="I806" s="113">
        <v>121.74</v>
      </c>
      <c r="J806" s="113">
        <v>121.74</v>
      </c>
    </row>
    <row r="807" spans="1:10" ht="25.5" x14ac:dyDescent="0.25">
      <c r="A807" s="65" t="s">
        <v>119</v>
      </c>
      <c r="B807" s="21" t="s">
        <v>224</v>
      </c>
      <c r="C807" s="65" t="s">
        <v>20</v>
      </c>
      <c r="D807" s="65" t="s">
        <v>222</v>
      </c>
      <c r="E807" s="156" t="s">
        <v>122</v>
      </c>
      <c r="F807" s="156"/>
      <c r="G807" s="22" t="s">
        <v>123</v>
      </c>
      <c r="H807" s="23">
        <v>0.54</v>
      </c>
      <c r="I807" s="24">
        <v>22.2</v>
      </c>
      <c r="J807" s="24">
        <v>11.98</v>
      </c>
    </row>
    <row r="808" spans="1:10" ht="25.5" x14ac:dyDescent="0.25">
      <c r="A808" s="65" t="s">
        <v>119</v>
      </c>
      <c r="B808" s="21" t="s">
        <v>225</v>
      </c>
      <c r="C808" s="65" t="s">
        <v>20</v>
      </c>
      <c r="D808" s="65" t="s">
        <v>223</v>
      </c>
      <c r="E808" s="156" t="s">
        <v>122</v>
      </c>
      <c r="F808" s="156"/>
      <c r="G808" s="22" t="s">
        <v>123</v>
      </c>
      <c r="H808" s="23">
        <v>0.54</v>
      </c>
      <c r="I808" s="24">
        <v>17.670000000000002</v>
      </c>
      <c r="J808" s="24">
        <v>9.5399999999999991</v>
      </c>
    </row>
    <row r="809" spans="1:10" x14ac:dyDescent="0.25">
      <c r="A809" s="63" t="s">
        <v>136</v>
      </c>
      <c r="B809" s="25" t="s">
        <v>231</v>
      </c>
      <c r="C809" s="63" t="s">
        <v>20</v>
      </c>
      <c r="D809" s="63" t="s">
        <v>232</v>
      </c>
      <c r="E809" s="153" t="s">
        <v>137</v>
      </c>
      <c r="F809" s="153"/>
      <c r="G809" s="26" t="s">
        <v>25</v>
      </c>
      <c r="H809" s="27">
        <v>0.8</v>
      </c>
      <c r="I809" s="28">
        <v>0.4</v>
      </c>
      <c r="J809" s="28">
        <v>0.32</v>
      </c>
    </row>
    <row r="810" spans="1:10" x14ac:dyDescent="0.25">
      <c r="A810" s="63" t="s">
        <v>136</v>
      </c>
      <c r="B810" s="25" t="s">
        <v>1002</v>
      </c>
      <c r="C810" s="63" t="s">
        <v>20</v>
      </c>
      <c r="D810" s="63" t="s">
        <v>1003</v>
      </c>
      <c r="E810" s="153" t="s">
        <v>137</v>
      </c>
      <c r="F810" s="153"/>
      <c r="G810" s="26" t="s">
        <v>26</v>
      </c>
      <c r="H810" s="27">
        <v>1</v>
      </c>
      <c r="I810" s="28">
        <v>99.9</v>
      </c>
      <c r="J810" s="28">
        <v>99.9</v>
      </c>
    </row>
    <row r="811" spans="1:10" ht="25.5" x14ac:dyDescent="0.25">
      <c r="A811" s="64"/>
      <c r="B811" s="64"/>
      <c r="C811" s="64"/>
      <c r="D811" s="64"/>
      <c r="E811" s="64" t="s">
        <v>126</v>
      </c>
      <c r="F811" s="20">
        <v>8.0586080586080584</v>
      </c>
      <c r="G811" s="64" t="s">
        <v>127</v>
      </c>
      <c r="H811" s="20">
        <v>7.12</v>
      </c>
      <c r="I811" s="64" t="s">
        <v>128</v>
      </c>
      <c r="J811" s="20">
        <v>15.18</v>
      </c>
    </row>
    <row r="812" spans="1:10" ht="26.25" thickBot="1" x14ac:dyDescent="0.3">
      <c r="A812" s="64"/>
      <c r="B812" s="64"/>
      <c r="C812" s="64"/>
      <c r="D812" s="64"/>
      <c r="E812" s="64" t="s">
        <v>129</v>
      </c>
      <c r="F812" s="20">
        <v>35.08</v>
      </c>
      <c r="G812" s="64"/>
      <c r="H812" s="154" t="s">
        <v>130</v>
      </c>
      <c r="I812" s="154"/>
      <c r="J812" s="20">
        <v>156.82</v>
      </c>
    </row>
    <row r="813" spans="1:10" ht="15.75" thickTop="1" x14ac:dyDescent="0.2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</row>
    <row r="814" spans="1:10" x14ac:dyDescent="0.25">
      <c r="A814" s="77" t="s">
        <v>683</v>
      </c>
      <c r="B814" s="76" t="s">
        <v>428</v>
      </c>
      <c r="C814" s="77" t="s">
        <v>429</v>
      </c>
      <c r="D814" s="77" t="s">
        <v>133</v>
      </c>
      <c r="E814" s="157" t="s">
        <v>430</v>
      </c>
      <c r="F814" s="157"/>
      <c r="G814" s="78" t="s">
        <v>431</v>
      </c>
      <c r="H814" s="76" t="s">
        <v>432</v>
      </c>
      <c r="I814" s="76" t="s">
        <v>433</v>
      </c>
      <c r="J814" s="76" t="s">
        <v>434</v>
      </c>
    </row>
    <row r="815" spans="1:10" x14ac:dyDescent="0.25">
      <c r="A815" s="109" t="s">
        <v>132</v>
      </c>
      <c r="B815" s="110" t="s">
        <v>684</v>
      </c>
      <c r="C815" s="109" t="s">
        <v>20</v>
      </c>
      <c r="D815" s="109" t="s">
        <v>685</v>
      </c>
      <c r="E815" s="155" t="s">
        <v>122</v>
      </c>
      <c r="F815" s="155"/>
      <c r="G815" s="111" t="s">
        <v>26</v>
      </c>
      <c r="H815" s="112">
        <v>1</v>
      </c>
      <c r="I815" s="113">
        <v>71.099999999999994</v>
      </c>
      <c r="J815" s="113">
        <v>71.099999999999994</v>
      </c>
    </row>
    <row r="816" spans="1:10" ht="25.5" x14ac:dyDescent="0.25">
      <c r="A816" s="65" t="s">
        <v>119</v>
      </c>
      <c r="B816" s="21" t="s">
        <v>250</v>
      </c>
      <c r="C816" s="65" t="s">
        <v>20</v>
      </c>
      <c r="D816" s="65" t="s">
        <v>251</v>
      </c>
      <c r="E816" s="156" t="s">
        <v>122</v>
      </c>
      <c r="F816" s="156"/>
      <c r="G816" s="22" t="s">
        <v>123</v>
      </c>
      <c r="H816" s="23">
        <v>0.4</v>
      </c>
      <c r="I816" s="24">
        <v>18.21</v>
      </c>
      <c r="J816" s="24">
        <v>7.28</v>
      </c>
    </row>
    <row r="817" spans="1:10" ht="25.5" x14ac:dyDescent="0.25">
      <c r="A817" s="65" t="s">
        <v>119</v>
      </c>
      <c r="B817" s="21" t="s">
        <v>199</v>
      </c>
      <c r="C817" s="65" t="s">
        <v>20</v>
      </c>
      <c r="D817" s="65" t="s">
        <v>175</v>
      </c>
      <c r="E817" s="156" t="s">
        <v>122</v>
      </c>
      <c r="F817" s="156"/>
      <c r="G817" s="22" t="s">
        <v>123</v>
      </c>
      <c r="H817" s="23">
        <v>0.4</v>
      </c>
      <c r="I817" s="24">
        <v>22.81</v>
      </c>
      <c r="J817" s="24">
        <v>9.1199999999999992</v>
      </c>
    </row>
    <row r="818" spans="1:10" x14ac:dyDescent="0.25">
      <c r="A818" s="63" t="s">
        <v>136</v>
      </c>
      <c r="B818" s="25" t="s">
        <v>1004</v>
      </c>
      <c r="C818" s="63" t="s">
        <v>20</v>
      </c>
      <c r="D818" s="63" t="s">
        <v>1005</v>
      </c>
      <c r="E818" s="153" t="s">
        <v>137</v>
      </c>
      <c r="F818" s="153"/>
      <c r="G818" s="26" t="s">
        <v>26</v>
      </c>
      <c r="H818" s="27">
        <v>1</v>
      </c>
      <c r="I818" s="28">
        <v>54.7</v>
      </c>
      <c r="J818" s="28">
        <v>54.7</v>
      </c>
    </row>
    <row r="819" spans="1:10" ht="25.5" x14ac:dyDescent="0.25">
      <c r="A819" s="64"/>
      <c r="B819" s="64"/>
      <c r="C819" s="64"/>
      <c r="D819" s="64"/>
      <c r="E819" s="64" t="s">
        <v>126</v>
      </c>
      <c r="F819" s="20">
        <v>5.9669798800233584</v>
      </c>
      <c r="G819" s="64" t="s">
        <v>127</v>
      </c>
      <c r="H819" s="20">
        <v>5.27</v>
      </c>
      <c r="I819" s="64" t="s">
        <v>128</v>
      </c>
      <c r="J819" s="20">
        <v>11.24</v>
      </c>
    </row>
    <row r="820" spans="1:10" ht="26.25" thickBot="1" x14ac:dyDescent="0.3">
      <c r="A820" s="64"/>
      <c r="B820" s="64"/>
      <c r="C820" s="64"/>
      <c r="D820" s="64"/>
      <c r="E820" s="64" t="s">
        <v>129</v>
      </c>
      <c r="F820" s="20">
        <v>20.49</v>
      </c>
      <c r="G820" s="64"/>
      <c r="H820" s="154" t="s">
        <v>130</v>
      </c>
      <c r="I820" s="154"/>
      <c r="J820" s="20">
        <v>91.59</v>
      </c>
    </row>
    <row r="821" spans="1:10" ht="15.75" thickTop="1" x14ac:dyDescent="0.2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</row>
    <row r="822" spans="1:10" x14ac:dyDescent="0.25">
      <c r="A822" s="106" t="s">
        <v>59</v>
      </c>
      <c r="B822" s="106"/>
      <c r="C822" s="106"/>
      <c r="D822" s="106" t="s">
        <v>68</v>
      </c>
      <c r="E822" s="106"/>
      <c r="F822" s="158"/>
      <c r="G822" s="158"/>
      <c r="H822" s="107"/>
      <c r="I822" s="106"/>
      <c r="J822" s="108">
        <v>407020.53</v>
      </c>
    </row>
    <row r="823" spans="1:10" x14ac:dyDescent="0.25">
      <c r="A823" s="77" t="s">
        <v>60</v>
      </c>
      <c r="B823" s="76" t="s">
        <v>428</v>
      </c>
      <c r="C823" s="77" t="s">
        <v>429</v>
      </c>
      <c r="D823" s="77" t="s">
        <v>133</v>
      </c>
      <c r="E823" s="157" t="s">
        <v>430</v>
      </c>
      <c r="F823" s="157"/>
      <c r="G823" s="78" t="s">
        <v>431</v>
      </c>
      <c r="H823" s="76" t="s">
        <v>432</v>
      </c>
      <c r="I823" s="76" t="s">
        <v>433</v>
      </c>
      <c r="J823" s="76" t="s">
        <v>434</v>
      </c>
    </row>
    <row r="824" spans="1:10" x14ac:dyDescent="0.25">
      <c r="A824" s="109" t="s">
        <v>132</v>
      </c>
      <c r="B824" s="110" t="s">
        <v>686</v>
      </c>
      <c r="C824" s="109" t="s">
        <v>20</v>
      </c>
      <c r="D824" s="109" t="s">
        <v>687</v>
      </c>
      <c r="E824" s="155" t="s">
        <v>122</v>
      </c>
      <c r="F824" s="155"/>
      <c r="G824" s="111" t="s">
        <v>73</v>
      </c>
      <c r="H824" s="112">
        <v>1</v>
      </c>
      <c r="I824" s="113">
        <v>100.88</v>
      </c>
      <c r="J824" s="113">
        <v>100.88</v>
      </c>
    </row>
    <row r="825" spans="1:10" ht="25.5" x14ac:dyDescent="0.25">
      <c r="A825" s="65" t="s">
        <v>119</v>
      </c>
      <c r="B825" s="21" t="s">
        <v>233</v>
      </c>
      <c r="C825" s="65" t="s">
        <v>20</v>
      </c>
      <c r="D825" s="65" t="s">
        <v>234</v>
      </c>
      <c r="E825" s="156" t="s">
        <v>122</v>
      </c>
      <c r="F825" s="156"/>
      <c r="G825" s="22" t="s">
        <v>123</v>
      </c>
      <c r="H825" s="23">
        <v>2</v>
      </c>
      <c r="I825" s="24">
        <v>23.04</v>
      </c>
      <c r="J825" s="24">
        <v>46.08</v>
      </c>
    </row>
    <row r="826" spans="1:10" s="29" customFormat="1" ht="25.5" x14ac:dyDescent="0.25">
      <c r="A826" s="65" t="s">
        <v>119</v>
      </c>
      <c r="B826" s="21" t="s">
        <v>264</v>
      </c>
      <c r="C826" s="65" t="s">
        <v>20</v>
      </c>
      <c r="D826" s="65" t="s">
        <v>254</v>
      </c>
      <c r="E826" s="156" t="s">
        <v>122</v>
      </c>
      <c r="F826" s="156"/>
      <c r="G826" s="22" t="s">
        <v>123</v>
      </c>
      <c r="H826" s="23">
        <v>2</v>
      </c>
      <c r="I826" s="24">
        <v>18.45</v>
      </c>
      <c r="J826" s="24">
        <v>36.9</v>
      </c>
    </row>
    <row r="827" spans="1:10" s="29" customFormat="1" x14ac:dyDescent="0.25">
      <c r="A827" s="63" t="s">
        <v>136</v>
      </c>
      <c r="B827" s="25" t="s">
        <v>1006</v>
      </c>
      <c r="C827" s="63" t="s">
        <v>20</v>
      </c>
      <c r="D827" s="63" t="s">
        <v>1007</v>
      </c>
      <c r="E827" s="153" t="s">
        <v>137</v>
      </c>
      <c r="F827" s="153"/>
      <c r="G827" s="26" t="s">
        <v>25</v>
      </c>
      <c r="H827" s="27">
        <v>0.4</v>
      </c>
      <c r="I827" s="28">
        <v>1.31</v>
      </c>
      <c r="J827" s="28">
        <v>0.52</v>
      </c>
    </row>
    <row r="828" spans="1:10" s="29" customFormat="1" x14ac:dyDescent="0.25">
      <c r="A828" s="63" t="s">
        <v>136</v>
      </c>
      <c r="B828" s="25" t="s">
        <v>1008</v>
      </c>
      <c r="C828" s="63" t="s">
        <v>20</v>
      </c>
      <c r="D828" s="63" t="s">
        <v>1009</v>
      </c>
      <c r="E828" s="153" t="s">
        <v>137</v>
      </c>
      <c r="F828" s="153"/>
      <c r="G828" s="26" t="s">
        <v>26</v>
      </c>
      <c r="H828" s="27">
        <v>0.8</v>
      </c>
      <c r="I828" s="28">
        <v>0.63</v>
      </c>
      <c r="J828" s="28">
        <v>0.5</v>
      </c>
    </row>
    <row r="829" spans="1:10" x14ac:dyDescent="0.25">
      <c r="A829" s="63" t="s">
        <v>136</v>
      </c>
      <c r="B829" s="25" t="s">
        <v>1010</v>
      </c>
      <c r="C829" s="63" t="s">
        <v>20</v>
      </c>
      <c r="D829" s="63" t="s">
        <v>1011</v>
      </c>
      <c r="E829" s="153" t="s">
        <v>137</v>
      </c>
      <c r="F829" s="153"/>
      <c r="G829" s="26" t="s">
        <v>26</v>
      </c>
      <c r="H829" s="27">
        <v>0.8</v>
      </c>
      <c r="I829" s="28">
        <v>0.89</v>
      </c>
      <c r="J829" s="28">
        <v>0.71</v>
      </c>
    </row>
    <row r="830" spans="1:10" x14ac:dyDescent="0.25">
      <c r="A830" s="63" t="s">
        <v>136</v>
      </c>
      <c r="B830" s="25" t="s">
        <v>1012</v>
      </c>
      <c r="C830" s="63" t="s">
        <v>20</v>
      </c>
      <c r="D830" s="63" t="s">
        <v>1013</v>
      </c>
      <c r="E830" s="153" t="s">
        <v>137</v>
      </c>
      <c r="F830" s="153"/>
      <c r="G830" s="26" t="s">
        <v>26</v>
      </c>
      <c r="H830" s="27">
        <v>0.4</v>
      </c>
      <c r="I830" s="28">
        <v>2</v>
      </c>
      <c r="J830" s="28">
        <v>0.8</v>
      </c>
    </row>
    <row r="831" spans="1:10" x14ac:dyDescent="0.25">
      <c r="A831" s="63" t="s">
        <v>136</v>
      </c>
      <c r="B831" s="25" t="s">
        <v>1014</v>
      </c>
      <c r="C831" s="63" t="s">
        <v>20</v>
      </c>
      <c r="D831" s="63" t="s">
        <v>1015</v>
      </c>
      <c r="E831" s="153" t="s">
        <v>137</v>
      </c>
      <c r="F831" s="153"/>
      <c r="G831" s="26" t="s">
        <v>25</v>
      </c>
      <c r="H831" s="27">
        <v>3.6</v>
      </c>
      <c r="I831" s="28">
        <v>2.8</v>
      </c>
      <c r="J831" s="28">
        <v>10.08</v>
      </c>
    </row>
    <row r="832" spans="1:10" x14ac:dyDescent="0.25">
      <c r="A832" s="63" t="s">
        <v>136</v>
      </c>
      <c r="B832" s="25" t="s">
        <v>1016</v>
      </c>
      <c r="C832" s="63" t="s">
        <v>20</v>
      </c>
      <c r="D832" s="63" t="s">
        <v>1017</v>
      </c>
      <c r="E832" s="153" t="s">
        <v>137</v>
      </c>
      <c r="F832" s="153"/>
      <c r="G832" s="26" t="s">
        <v>25</v>
      </c>
      <c r="H832" s="27">
        <v>1.2</v>
      </c>
      <c r="I832" s="28">
        <v>4.41</v>
      </c>
      <c r="J832" s="28">
        <v>5.29</v>
      </c>
    </row>
    <row r="833" spans="1:10" ht="25.5" x14ac:dyDescent="0.25">
      <c r="A833" s="64"/>
      <c r="B833" s="64"/>
      <c r="C833" s="64"/>
      <c r="D833" s="64"/>
      <c r="E833" s="64" t="s">
        <v>126</v>
      </c>
      <c r="F833" s="20">
        <v>30.3339173</v>
      </c>
      <c r="G833" s="64" t="s">
        <v>127</v>
      </c>
      <c r="H833" s="20">
        <v>26.81</v>
      </c>
      <c r="I833" s="64" t="s">
        <v>128</v>
      </c>
      <c r="J833" s="20">
        <v>57.14</v>
      </c>
    </row>
    <row r="834" spans="1:10" ht="26.25" thickBot="1" x14ac:dyDescent="0.3">
      <c r="A834" s="64"/>
      <c r="B834" s="64"/>
      <c r="C834" s="64"/>
      <c r="D834" s="64"/>
      <c r="E834" s="64" t="s">
        <v>129</v>
      </c>
      <c r="F834" s="20">
        <v>29.07</v>
      </c>
      <c r="G834" s="64"/>
      <c r="H834" s="154" t="s">
        <v>130</v>
      </c>
      <c r="I834" s="154"/>
      <c r="J834" s="20">
        <v>129.94999999999999</v>
      </c>
    </row>
    <row r="835" spans="1:10" s="29" customFormat="1" ht="15.75" thickTop="1" x14ac:dyDescent="0.2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</row>
    <row r="836" spans="1:10" x14ac:dyDescent="0.25">
      <c r="A836" s="77" t="s">
        <v>61</v>
      </c>
      <c r="B836" s="76" t="s">
        <v>428</v>
      </c>
      <c r="C836" s="77" t="s">
        <v>429</v>
      </c>
      <c r="D836" s="77" t="s">
        <v>133</v>
      </c>
      <c r="E836" s="157" t="s">
        <v>430</v>
      </c>
      <c r="F836" s="157"/>
      <c r="G836" s="78" t="s">
        <v>431</v>
      </c>
      <c r="H836" s="76" t="s">
        <v>432</v>
      </c>
      <c r="I836" s="76" t="s">
        <v>433</v>
      </c>
      <c r="J836" s="76" t="s">
        <v>434</v>
      </c>
    </row>
    <row r="837" spans="1:10" x14ac:dyDescent="0.25">
      <c r="A837" s="109" t="s">
        <v>132</v>
      </c>
      <c r="B837" s="110" t="s">
        <v>688</v>
      </c>
      <c r="C837" s="109" t="s">
        <v>20</v>
      </c>
      <c r="D837" s="109" t="s">
        <v>689</v>
      </c>
      <c r="E837" s="155" t="s">
        <v>122</v>
      </c>
      <c r="F837" s="155"/>
      <c r="G837" s="111" t="s">
        <v>73</v>
      </c>
      <c r="H837" s="112">
        <v>1</v>
      </c>
      <c r="I837" s="113">
        <v>250.92</v>
      </c>
      <c r="J837" s="113">
        <v>250.92</v>
      </c>
    </row>
    <row r="838" spans="1:10" ht="25.5" x14ac:dyDescent="0.25">
      <c r="A838" s="65" t="s">
        <v>119</v>
      </c>
      <c r="B838" s="21" t="s">
        <v>264</v>
      </c>
      <c r="C838" s="65" t="s">
        <v>20</v>
      </c>
      <c r="D838" s="65" t="s">
        <v>254</v>
      </c>
      <c r="E838" s="156" t="s">
        <v>122</v>
      </c>
      <c r="F838" s="156"/>
      <c r="G838" s="22" t="s">
        <v>123</v>
      </c>
      <c r="H838" s="23">
        <v>5</v>
      </c>
      <c r="I838" s="24">
        <v>18.45</v>
      </c>
      <c r="J838" s="24">
        <v>92.25</v>
      </c>
    </row>
    <row r="839" spans="1:10" ht="25.5" x14ac:dyDescent="0.25">
      <c r="A839" s="65" t="s">
        <v>119</v>
      </c>
      <c r="B839" s="21" t="s">
        <v>233</v>
      </c>
      <c r="C839" s="65" t="s">
        <v>20</v>
      </c>
      <c r="D839" s="65" t="s">
        <v>234</v>
      </c>
      <c r="E839" s="156" t="s">
        <v>122</v>
      </c>
      <c r="F839" s="156"/>
      <c r="G839" s="22" t="s">
        <v>123</v>
      </c>
      <c r="H839" s="23">
        <v>5</v>
      </c>
      <c r="I839" s="24">
        <v>23.04</v>
      </c>
      <c r="J839" s="24">
        <v>115.2</v>
      </c>
    </row>
    <row r="840" spans="1:10" x14ac:dyDescent="0.25">
      <c r="A840" s="63" t="s">
        <v>136</v>
      </c>
      <c r="B840" s="25" t="s">
        <v>1008</v>
      </c>
      <c r="C840" s="63" t="s">
        <v>20</v>
      </c>
      <c r="D840" s="63" t="s">
        <v>1009</v>
      </c>
      <c r="E840" s="153" t="s">
        <v>137</v>
      </c>
      <c r="F840" s="153"/>
      <c r="G840" s="26" t="s">
        <v>26</v>
      </c>
      <c r="H840" s="27">
        <v>2</v>
      </c>
      <c r="I840" s="28">
        <v>0.63</v>
      </c>
      <c r="J840" s="28">
        <v>1.26</v>
      </c>
    </row>
    <row r="841" spans="1:10" x14ac:dyDescent="0.25">
      <c r="A841" s="63" t="s">
        <v>136</v>
      </c>
      <c r="B841" s="25" t="s">
        <v>1010</v>
      </c>
      <c r="C841" s="63" t="s">
        <v>20</v>
      </c>
      <c r="D841" s="63" t="s">
        <v>1011</v>
      </c>
      <c r="E841" s="153" t="s">
        <v>137</v>
      </c>
      <c r="F841" s="153"/>
      <c r="G841" s="26" t="s">
        <v>26</v>
      </c>
      <c r="H841" s="27">
        <v>2</v>
      </c>
      <c r="I841" s="28">
        <v>0.89</v>
      </c>
      <c r="J841" s="28">
        <v>1.78</v>
      </c>
    </row>
    <row r="842" spans="1:10" x14ac:dyDescent="0.25">
      <c r="A842" s="63" t="s">
        <v>136</v>
      </c>
      <c r="B842" s="25" t="s">
        <v>1012</v>
      </c>
      <c r="C842" s="63" t="s">
        <v>20</v>
      </c>
      <c r="D842" s="63" t="s">
        <v>1013</v>
      </c>
      <c r="E842" s="153" t="s">
        <v>137</v>
      </c>
      <c r="F842" s="153"/>
      <c r="G842" s="26" t="s">
        <v>26</v>
      </c>
      <c r="H842" s="27">
        <v>1</v>
      </c>
      <c r="I842" s="28">
        <v>2</v>
      </c>
      <c r="J842" s="28">
        <v>2</v>
      </c>
    </row>
    <row r="843" spans="1:10" x14ac:dyDescent="0.25">
      <c r="A843" s="63" t="s">
        <v>136</v>
      </c>
      <c r="B843" s="25" t="s">
        <v>1014</v>
      </c>
      <c r="C843" s="63" t="s">
        <v>20</v>
      </c>
      <c r="D843" s="63" t="s">
        <v>1015</v>
      </c>
      <c r="E843" s="153" t="s">
        <v>137</v>
      </c>
      <c r="F843" s="153"/>
      <c r="G843" s="26" t="s">
        <v>25</v>
      </c>
      <c r="H843" s="27">
        <v>9</v>
      </c>
      <c r="I843" s="28">
        <v>2.8</v>
      </c>
      <c r="J843" s="28">
        <v>25.2</v>
      </c>
    </row>
    <row r="844" spans="1:10" s="29" customFormat="1" x14ac:dyDescent="0.25">
      <c r="A844" s="63" t="s">
        <v>136</v>
      </c>
      <c r="B844" s="25" t="s">
        <v>1016</v>
      </c>
      <c r="C844" s="63" t="s">
        <v>20</v>
      </c>
      <c r="D844" s="63" t="s">
        <v>1017</v>
      </c>
      <c r="E844" s="153" t="s">
        <v>137</v>
      </c>
      <c r="F844" s="153"/>
      <c r="G844" s="26" t="s">
        <v>25</v>
      </c>
      <c r="H844" s="27">
        <v>3</v>
      </c>
      <c r="I844" s="28">
        <v>4.41</v>
      </c>
      <c r="J844" s="28">
        <v>13.23</v>
      </c>
    </row>
    <row r="845" spans="1:10" s="29" customFormat="1" ht="25.5" x14ac:dyDescent="0.25">
      <c r="A845" s="64"/>
      <c r="B845" s="64"/>
      <c r="C845" s="64"/>
      <c r="D845" s="64"/>
      <c r="E845" s="64" t="s">
        <v>126</v>
      </c>
      <c r="F845" s="20">
        <v>75.834793199999993</v>
      </c>
      <c r="G845" s="64" t="s">
        <v>127</v>
      </c>
      <c r="H845" s="20">
        <v>67.02</v>
      </c>
      <c r="I845" s="64" t="s">
        <v>128</v>
      </c>
      <c r="J845" s="20">
        <v>142.85000000000002</v>
      </c>
    </row>
    <row r="846" spans="1:10" ht="26.25" thickBot="1" x14ac:dyDescent="0.3">
      <c r="A846" s="64"/>
      <c r="B846" s="64"/>
      <c r="C846" s="64"/>
      <c r="D846" s="64"/>
      <c r="E846" s="64" t="s">
        <v>129</v>
      </c>
      <c r="F846" s="20">
        <v>72.31</v>
      </c>
      <c r="G846" s="64"/>
      <c r="H846" s="154" t="s">
        <v>130</v>
      </c>
      <c r="I846" s="154"/>
      <c r="J846" s="20">
        <v>323.23</v>
      </c>
    </row>
    <row r="847" spans="1:10" ht="15.75" thickTop="1" x14ac:dyDescent="0.2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</row>
    <row r="848" spans="1:10" x14ac:dyDescent="0.25">
      <c r="A848" s="77" t="s">
        <v>62</v>
      </c>
      <c r="B848" s="76" t="s">
        <v>428</v>
      </c>
      <c r="C848" s="77" t="s">
        <v>429</v>
      </c>
      <c r="D848" s="77" t="s">
        <v>133</v>
      </c>
      <c r="E848" s="157" t="s">
        <v>430</v>
      </c>
      <c r="F848" s="157"/>
      <c r="G848" s="78" t="s">
        <v>431</v>
      </c>
      <c r="H848" s="76" t="s">
        <v>432</v>
      </c>
      <c r="I848" s="76" t="s">
        <v>433</v>
      </c>
      <c r="J848" s="76" t="s">
        <v>434</v>
      </c>
    </row>
    <row r="849" spans="1:10" x14ac:dyDescent="0.25">
      <c r="A849" s="109" t="s">
        <v>132</v>
      </c>
      <c r="B849" s="110" t="s">
        <v>690</v>
      </c>
      <c r="C849" s="109" t="s">
        <v>20</v>
      </c>
      <c r="D849" s="109" t="s">
        <v>691</v>
      </c>
      <c r="E849" s="155" t="s">
        <v>122</v>
      </c>
      <c r="F849" s="155"/>
      <c r="G849" s="111" t="s">
        <v>73</v>
      </c>
      <c r="H849" s="112">
        <v>1</v>
      </c>
      <c r="I849" s="113">
        <v>166.16</v>
      </c>
      <c r="J849" s="113">
        <v>166.16</v>
      </c>
    </row>
    <row r="850" spans="1:10" s="29" customFormat="1" ht="25.5" x14ac:dyDescent="0.25">
      <c r="A850" s="65" t="s">
        <v>119</v>
      </c>
      <c r="B850" s="21" t="s">
        <v>233</v>
      </c>
      <c r="C850" s="65" t="s">
        <v>20</v>
      </c>
      <c r="D850" s="65" t="s">
        <v>234</v>
      </c>
      <c r="E850" s="156" t="s">
        <v>122</v>
      </c>
      <c r="F850" s="156"/>
      <c r="G850" s="22" t="s">
        <v>123</v>
      </c>
      <c r="H850" s="23">
        <v>4</v>
      </c>
      <c r="I850" s="24">
        <v>23.04</v>
      </c>
      <c r="J850" s="24">
        <v>92.16</v>
      </c>
    </row>
    <row r="851" spans="1:10" s="29" customFormat="1" ht="25.5" x14ac:dyDescent="0.25">
      <c r="A851" s="65" t="s">
        <v>119</v>
      </c>
      <c r="B851" s="21" t="s">
        <v>1018</v>
      </c>
      <c r="C851" s="65" t="s">
        <v>20</v>
      </c>
      <c r="D851" s="65" t="s">
        <v>161</v>
      </c>
      <c r="E851" s="156" t="s">
        <v>122</v>
      </c>
      <c r="F851" s="156"/>
      <c r="G851" s="22" t="s">
        <v>123</v>
      </c>
      <c r="H851" s="23">
        <v>4</v>
      </c>
      <c r="I851" s="24">
        <v>18.5</v>
      </c>
      <c r="J851" s="24">
        <v>74</v>
      </c>
    </row>
    <row r="852" spans="1:10" ht="25.5" x14ac:dyDescent="0.25">
      <c r="A852" s="64"/>
      <c r="B852" s="64"/>
      <c r="C852" s="64"/>
      <c r="D852" s="64"/>
      <c r="E852" s="64" t="s">
        <v>126</v>
      </c>
      <c r="F852" s="20">
        <v>61.071295853904545</v>
      </c>
      <c r="G852" s="64" t="s">
        <v>127</v>
      </c>
      <c r="H852" s="20">
        <v>53.97</v>
      </c>
      <c r="I852" s="64" t="s">
        <v>128</v>
      </c>
      <c r="J852" s="20">
        <v>115.03999999999999</v>
      </c>
    </row>
    <row r="853" spans="1:10" ht="26.25" thickBot="1" x14ac:dyDescent="0.3">
      <c r="A853" s="64"/>
      <c r="B853" s="64"/>
      <c r="C853" s="64"/>
      <c r="D853" s="64"/>
      <c r="E853" s="64" t="s">
        <v>129</v>
      </c>
      <c r="F853" s="20">
        <v>47.88</v>
      </c>
      <c r="G853" s="64"/>
      <c r="H853" s="154" t="s">
        <v>130</v>
      </c>
      <c r="I853" s="154"/>
      <c r="J853" s="20">
        <v>214.04</v>
      </c>
    </row>
    <row r="854" spans="1:10" ht="15.75" thickTop="1" x14ac:dyDescent="0.2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</row>
    <row r="855" spans="1:10" x14ac:dyDescent="0.25">
      <c r="A855" s="77" t="s">
        <v>65</v>
      </c>
      <c r="B855" s="76" t="s">
        <v>428</v>
      </c>
      <c r="C855" s="77" t="s">
        <v>429</v>
      </c>
      <c r="D855" s="77" t="s">
        <v>133</v>
      </c>
      <c r="E855" s="157" t="s">
        <v>430</v>
      </c>
      <c r="F855" s="157"/>
      <c r="G855" s="78" t="s">
        <v>431</v>
      </c>
      <c r="H855" s="76" t="s">
        <v>432</v>
      </c>
      <c r="I855" s="76" t="s">
        <v>433</v>
      </c>
      <c r="J855" s="76" t="s">
        <v>434</v>
      </c>
    </row>
    <row r="856" spans="1:10" x14ac:dyDescent="0.25">
      <c r="A856" s="109" t="s">
        <v>132</v>
      </c>
      <c r="B856" s="110" t="s">
        <v>692</v>
      </c>
      <c r="C856" s="109" t="s">
        <v>20</v>
      </c>
      <c r="D856" s="109" t="s">
        <v>693</v>
      </c>
      <c r="E856" s="155" t="s">
        <v>122</v>
      </c>
      <c r="F856" s="155"/>
      <c r="G856" s="111" t="s">
        <v>73</v>
      </c>
      <c r="H856" s="112">
        <v>1</v>
      </c>
      <c r="I856" s="113">
        <v>525.61</v>
      </c>
      <c r="J856" s="113">
        <v>525.61</v>
      </c>
    </row>
    <row r="857" spans="1:10" ht="25.5" x14ac:dyDescent="0.25">
      <c r="A857" s="65" t="s">
        <v>119</v>
      </c>
      <c r="B857" s="21" t="s">
        <v>233</v>
      </c>
      <c r="C857" s="65" t="s">
        <v>20</v>
      </c>
      <c r="D857" s="65" t="s">
        <v>234</v>
      </c>
      <c r="E857" s="156" t="s">
        <v>122</v>
      </c>
      <c r="F857" s="156"/>
      <c r="G857" s="22" t="s">
        <v>123</v>
      </c>
      <c r="H857" s="23">
        <v>9</v>
      </c>
      <c r="I857" s="24">
        <v>23.04</v>
      </c>
      <c r="J857" s="24">
        <v>207.36</v>
      </c>
    </row>
    <row r="858" spans="1:10" ht="25.5" x14ac:dyDescent="0.25">
      <c r="A858" s="65" t="s">
        <v>119</v>
      </c>
      <c r="B858" s="21" t="s">
        <v>1018</v>
      </c>
      <c r="C858" s="65" t="s">
        <v>20</v>
      </c>
      <c r="D858" s="65" t="s">
        <v>161</v>
      </c>
      <c r="E858" s="156" t="s">
        <v>122</v>
      </c>
      <c r="F858" s="156"/>
      <c r="G858" s="22" t="s">
        <v>123</v>
      </c>
      <c r="H858" s="23">
        <v>9</v>
      </c>
      <c r="I858" s="24">
        <v>18.5</v>
      </c>
      <c r="J858" s="24">
        <v>166.5</v>
      </c>
    </row>
    <row r="859" spans="1:10" x14ac:dyDescent="0.25">
      <c r="A859" s="63" t="s">
        <v>136</v>
      </c>
      <c r="B859" s="25" t="s">
        <v>1019</v>
      </c>
      <c r="C859" s="63" t="s">
        <v>20</v>
      </c>
      <c r="D859" s="63" t="s">
        <v>1020</v>
      </c>
      <c r="E859" s="153" t="s">
        <v>137</v>
      </c>
      <c r="F859" s="153"/>
      <c r="G859" s="26" t="s">
        <v>25</v>
      </c>
      <c r="H859" s="27">
        <v>9</v>
      </c>
      <c r="I859" s="28">
        <v>6.6</v>
      </c>
      <c r="J859" s="28">
        <v>59.4</v>
      </c>
    </row>
    <row r="860" spans="1:10" x14ac:dyDescent="0.25">
      <c r="A860" s="63" t="s">
        <v>136</v>
      </c>
      <c r="B860" s="25" t="s">
        <v>1021</v>
      </c>
      <c r="C860" s="63" t="s">
        <v>20</v>
      </c>
      <c r="D860" s="63" t="s">
        <v>1022</v>
      </c>
      <c r="E860" s="153" t="s">
        <v>137</v>
      </c>
      <c r="F860" s="153"/>
      <c r="G860" s="26" t="s">
        <v>26</v>
      </c>
      <c r="H860" s="27">
        <v>4</v>
      </c>
      <c r="I860" s="28">
        <v>2.58</v>
      </c>
      <c r="J860" s="28">
        <v>10.32</v>
      </c>
    </row>
    <row r="861" spans="1:10" x14ac:dyDescent="0.25">
      <c r="A861" s="63" t="s">
        <v>136</v>
      </c>
      <c r="B861" s="25" t="s">
        <v>1023</v>
      </c>
      <c r="C861" s="63" t="s">
        <v>20</v>
      </c>
      <c r="D861" s="63" t="s">
        <v>1024</v>
      </c>
      <c r="E861" s="153" t="s">
        <v>137</v>
      </c>
      <c r="F861" s="153"/>
      <c r="G861" s="26" t="s">
        <v>25</v>
      </c>
      <c r="H861" s="27">
        <v>3</v>
      </c>
      <c r="I861" s="28">
        <v>8.6300000000000008</v>
      </c>
      <c r="J861" s="28">
        <v>25.89</v>
      </c>
    </row>
    <row r="862" spans="1:10" x14ac:dyDescent="0.25">
      <c r="A862" s="63" t="s">
        <v>136</v>
      </c>
      <c r="B862" s="25" t="s">
        <v>1025</v>
      </c>
      <c r="C862" s="63" t="s">
        <v>20</v>
      </c>
      <c r="D862" s="63" t="s">
        <v>1026</v>
      </c>
      <c r="E862" s="153" t="s">
        <v>137</v>
      </c>
      <c r="F862" s="153"/>
      <c r="G862" s="26" t="s">
        <v>26</v>
      </c>
      <c r="H862" s="27">
        <v>1</v>
      </c>
      <c r="I862" s="28">
        <v>56.14</v>
      </c>
      <c r="J862" s="28">
        <v>56.14</v>
      </c>
    </row>
    <row r="863" spans="1:10" ht="25.5" x14ac:dyDescent="0.25">
      <c r="A863" s="64"/>
      <c r="B863" s="64"/>
      <c r="C863" s="64"/>
      <c r="D863" s="64"/>
      <c r="E863" s="64" t="s">
        <v>126</v>
      </c>
      <c r="F863" s="20">
        <v>137.41041569999999</v>
      </c>
      <c r="G863" s="64" t="s">
        <v>127</v>
      </c>
      <c r="H863" s="20">
        <v>121.43</v>
      </c>
      <c r="I863" s="64" t="s">
        <v>128</v>
      </c>
      <c r="J863" s="20">
        <v>258.83999999999997</v>
      </c>
    </row>
    <row r="864" spans="1:10" ht="26.25" thickBot="1" x14ac:dyDescent="0.3">
      <c r="A864" s="64"/>
      <c r="B864" s="64"/>
      <c r="C864" s="64"/>
      <c r="D864" s="64"/>
      <c r="E864" s="64" t="s">
        <v>129</v>
      </c>
      <c r="F864" s="20">
        <v>151.47999999999999</v>
      </c>
      <c r="G864" s="64"/>
      <c r="H864" s="154" t="s">
        <v>130</v>
      </c>
      <c r="I864" s="154"/>
      <c r="J864" s="20">
        <v>677.09</v>
      </c>
    </row>
    <row r="865" spans="1:10" ht="15.75" thickTop="1" x14ac:dyDescent="0.2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</row>
    <row r="866" spans="1:10" x14ac:dyDescent="0.25">
      <c r="A866" s="77" t="s">
        <v>66</v>
      </c>
      <c r="B866" s="76" t="s">
        <v>428</v>
      </c>
      <c r="C866" s="77" t="s">
        <v>429</v>
      </c>
      <c r="D866" s="77" t="s">
        <v>133</v>
      </c>
      <c r="E866" s="157" t="s">
        <v>430</v>
      </c>
      <c r="F866" s="157"/>
      <c r="G866" s="78" t="s">
        <v>431</v>
      </c>
      <c r="H866" s="76" t="s">
        <v>432</v>
      </c>
      <c r="I866" s="76" t="s">
        <v>433</v>
      </c>
      <c r="J866" s="76" t="s">
        <v>434</v>
      </c>
    </row>
    <row r="867" spans="1:10" x14ac:dyDescent="0.25">
      <c r="A867" s="109" t="s">
        <v>132</v>
      </c>
      <c r="B867" s="110" t="s">
        <v>694</v>
      </c>
      <c r="C867" s="109" t="s">
        <v>20</v>
      </c>
      <c r="D867" s="109" t="s">
        <v>695</v>
      </c>
      <c r="E867" s="155" t="s">
        <v>122</v>
      </c>
      <c r="F867" s="155"/>
      <c r="G867" s="111" t="s">
        <v>26</v>
      </c>
      <c r="H867" s="112">
        <v>1</v>
      </c>
      <c r="I867" s="113">
        <v>27.93</v>
      </c>
      <c r="J867" s="113">
        <v>27.93</v>
      </c>
    </row>
    <row r="868" spans="1:10" ht="25.5" x14ac:dyDescent="0.25">
      <c r="A868" s="65" t="s">
        <v>119</v>
      </c>
      <c r="B868" s="21" t="s">
        <v>233</v>
      </c>
      <c r="C868" s="65" t="s">
        <v>20</v>
      </c>
      <c r="D868" s="65" t="s">
        <v>234</v>
      </c>
      <c r="E868" s="156" t="s">
        <v>122</v>
      </c>
      <c r="F868" s="156"/>
      <c r="G868" s="22" t="s">
        <v>123</v>
      </c>
      <c r="H868" s="23">
        <v>0.28999999999999998</v>
      </c>
      <c r="I868" s="24">
        <v>23.04</v>
      </c>
      <c r="J868" s="24">
        <v>6.68</v>
      </c>
    </row>
    <row r="869" spans="1:10" ht="25.5" x14ac:dyDescent="0.25">
      <c r="A869" s="65" t="s">
        <v>119</v>
      </c>
      <c r="B869" s="21" t="s">
        <v>264</v>
      </c>
      <c r="C869" s="65" t="s">
        <v>20</v>
      </c>
      <c r="D869" s="65" t="s">
        <v>254</v>
      </c>
      <c r="E869" s="156" t="s">
        <v>122</v>
      </c>
      <c r="F869" s="156"/>
      <c r="G869" s="22" t="s">
        <v>123</v>
      </c>
      <c r="H869" s="23">
        <v>0.28999999999999998</v>
      </c>
      <c r="I869" s="24">
        <v>18.45</v>
      </c>
      <c r="J869" s="24">
        <v>5.35</v>
      </c>
    </row>
    <row r="870" spans="1:10" x14ac:dyDescent="0.25">
      <c r="A870" s="63" t="s">
        <v>136</v>
      </c>
      <c r="B870" s="25" t="s">
        <v>1027</v>
      </c>
      <c r="C870" s="63" t="s">
        <v>20</v>
      </c>
      <c r="D870" s="63" t="s">
        <v>695</v>
      </c>
      <c r="E870" s="153" t="s">
        <v>137</v>
      </c>
      <c r="F870" s="153"/>
      <c r="G870" s="26" t="s">
        <v>26</v>
      </c>
      <c r="H870" s="27">
        <v>1</v>
      </c>
      <c r="I870" s="28">
        <v>15.9</v>
      </c>
      <c r="J870" s="28">
        <v>15.9</v>
      </c>
    </row>
    <row r="871" spans="1:10" ht="25.5" x14ac:dyDescent="0.25">
      <c r="A871" s="64"/>
      <c r="B871" s="64"/>
      <c r="C871" s="64"/>
      <c r="D871" s="64"/>
      <c r="E871" s="64" t="s">
        <v>126</v>
      </c>
      <c r="F871" s="20">
        <v>4.3902956946435205</v>
      </c>
      <c r="G871" s="64" t="s">
        <v>127</v>
      </c>
      <c r="H871" s="20">
        <v>3.88</v>
      </c>
      <c r="I871" s="64" t="s">
        <v>128</v>
      </c>
      <c r="J871" s="20">
        <v>8.27</v>
      </c>
    </row>
    <row r="872" spans="1:10" ht="26.25" thickBot="1" x14ac:dyDescent="0.3">
      <c r="A872" s="64"/>
      <c r="B872" s="64"/>
      <c r="C872" s="64"/>
      <c r="D872" s="64"/>
      <c r="E872" s="64" t="s">
        <v>129</v>
      </c>
      <c r="F872" s="20">
        <v>8.0399999999999991</v>
      </c>
      <c r="G872" s="64"/>
      <c r="H872" s="154" t="s">
        <v>130</v>
      </c>
      <c r="I872" s="154"/>
      <c r="J872" s="20">
        <v>35.97</v>
      </c>
    </row>
    <row r="873" spans="1:10" s="29" customFormat="1" ht="15.75" thickTop="1" x14ac:dyDescent="0.2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</row>
    <row r="874" spans="1:10" s="29" customFormat="1" x14ac:dyDescent="0.25">
      <c r="A874" s="77" t="s">
        <v>387</v>
      </c>
      <c r="B874" s="76" t="s">
        <v>428</v>
      </c>
      <c r="C874" s="77" t="s">
        <v>429</v>
      </c>
      <c r="D874" s="77" t="s">
        <v>133</v>
      </c>
      <c r="E874" s="157" t="s">
        <v>430</v>
      </c>
      <c r="F874" s="157"/>
      <c r="G874" s="78" t="s">
        <v>431</v>
      </c>
      <c r="H874" s="76" t="s">
        <v>432</v>
      </c>
      <c r="I874" s="76" t="s">
        <v>433</v>
      </c>
      <c r="J874" s="76" t="s">
        <v>434</v>
      </c>
    </row>
    <row r="875" spans="1:10" s="29" customFormat="1" x14ac:dyDescent="0.25">
      <c r="A875" s="109" t="s">
        <v>132</v>
      </c>
      <c r="B875" s="110" t="s">
        <v>696</v>
      </c>
      <c r="C875" s="109" t="s">
        <v>20</v>
      </c>
      <c r="D875" s="109" t="s">
        <v>697</v>
      </c>
      <c r="E875" s="155" t="s">
        <v>122</v>
      </c>
      <c r="F875" s="155"/>
      <c r="G875" s="111" t="s">
        <v>26</v>
      </c>
      <c r="H875" s="112">
        <v>1</v>
      </c>
      <c r="I875" s="113">
        <v>27.24</v>
      </c>
      <c r="J875" s="113">
        <v>27.24</v>
      </c>
    </row>
    <row r="876" spans="1:10" ht="25.5" x14ac:dyDescent="0.25">
      <c r="A876" s="65" t="s">
        <v>119</v>
      </c>
      <c r="B876" s="21" t="s">
        <v>264</v>
      </c>
      <c r="C876" s="65" t="s">
        <v>20</v>
      </c>
      <c r="D876" s="65" t="s">
        <v>254</v>
      </c>
      <c r="E876" s="156" t="s">
        <v>122</v>
      </c>
      <c r="F876" s="156"/>
      <c r="G876" s="22" t="s">
        <v>123</v>
      </c>
      <c r="H876" s="23">
        <v>0.37</v>
      </c>
      <c r="I876" s="24">
        <v>18.45</v>
      </c>
      <c r="J876" s="24">
        <v>6.82</v>
      </c>
    </row>
    <row r="877" spans="1:10" ht="25.5" x14ac:dyDescent="0.25">
      <c r="A877" s="65" t="s">
        <v>119</v>
      </c>
      <c r="B877" s="21" t="s">
        <v>233</v>
      </c>
      <c r="C877" s="65" t="s">
        <v>20</v>
      </c>
      <c r="D877" s="65" t="s">
        <v>234</v>
      </c>
      <c r="E877" s="156" t="s">
        <v>122</v>
      </c>
      <c r="F877" s="156"/>
      <c r="G877" s="22" t="s">
        <v>123</v>
      </c>
      <c r="H877" s="23">
        <v>0.37</v>
      </c>
      <c r="I877" s="24">
        <v>23.04</v>
      </c>
      <c r="J877" s="24">
        <v>8.52</v>
      </c>
    </row>
    <row r="878" spans="1:10" x14ac:dyDescent="0.25">
      <c r="A878" s="63" t="s">
        <v>136</v>
      </c>
      <c r="B878" s="25" t="s">
        <v>1028</v>
      </c>
      <c r="C878" s="63" t="s">
        <v>20</v>
      </c>
      <c r="D878" s="63" t="s">
        <v>697</v>
      </c>
      <c r="E878" s="153" t="s">
        <v>137</v>
      </c>
      <c r="F878" s="153"/>
      <c r="G878" s="26" t="s">
        <v>26</v>
      </c>
      <c r="H878" s="27">
        <v>1</v>
      </c>
      <c r="I878" s="28">
        <v>11.9</v>
      </c>
      <c r="J878" s="28">
        <v>11.9</v>
      </c>
    </row>
    <row r="879" spans="1:10" ht="25.5" x14ac:dyDescent="0.25">
      <c r="A879" s="64"/>
      <c r="B879" s="64"/>
      <c r="C879" s="64"/>
      <c r="D879" s="64"/>
      <c r="E879" s="64" t="s">
        <v>126</v>
      </c>
      <c r="F879" s="20">
        <v>5.6059882146838671</v>
      </c>
      <c r="G879" s="64" t="s">
        <v>127</v>
      </c>
      <c r="H879" s="20">
        <v>4.95</v>
      </c>
      <c r="I879" s="64" t="s">
        <v>128</v>
      </c>
      <c r="J879" s="20">
        <v>10.56</v>
      </c>
    </row>
    <row r="880" spans="1:10" ht="26.25" thickBot="1" x14ac:dyDescent="0.3">
      <c r="A880" s="64"/>
      <c r="B880" s="64"/>
      <c r="C880" s="64"/>
      <c r="D880" s="64"/>
      <c r="E880" s="64" t="s">
        <v>129</v>
      </c>
      <c r="F880" s="20">
        <v>7.85</v>
      </c>
      <c r="G880" s="64"/>
      <c r="H880" s="154" t="s">
        <v>130</v>
      </c>
      <c r="I880" s="154"/>
      <c r="J880" s="20">
        <v>35.090000000000003</v>
      </c>
    </row>
    <row r="881" spans="1:10" ht="15.75" thickTop="1" x14ac:dyDescent="0.2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</row>
    <row r="882" spans="1:10" x14ac:dyDescent="0.25">
      <c r="A882" s="77" t="s">
        <v>388</v>
      </c>
      <c r="B882" s="76" t="s">
        <v>428</v>
      </c>
      <c r="C882" s="77" t="s">
        <v>429</v>
      </c>
      <c r="D882" s="77" t="s">
        <v>133</v>
      </c>
      <c r="E882" s="157" t="s">
        <v>430</v>
      </c>
      <c r="F882" s="157"/>
      <c r="G882" s="78" t="s">
        <v>431</v>
      </c>
      <c r="H882" s="76" t="s">
        <v>432</v>
      </c>
      <c r="I882" s="76" t="s">
        <v>433</v>
      </c>
      <c r="J882" s="76" t="s">
        <v>434</v>
      </c>
    </row>
    <row r="883" spans="1:10" x14ac:dyDescent="0.25">
      <c r="A883" s="109" t="s">
        <v>132</v>
      </c>
      <c r="B883" s="110" t="s">
        <v>698</v>
      </c>
      <c r="C883" s="109" t="s">
        <v>20</v>
      </c>
      <c r="D883" s="109" t="s">
        <v>699</v>
      </c>
      <c r="E883" s="155" t="s">
        <v>122</v>
      </c>
      <c r="F883" s="155"/>
      <c r="G883" s="111" t="s">
        <v>26</v>
      </c>
      <c r="H883" s="112">
        <v>1</v>
      </c>
      <c r="I883" s="113">
        <v>31.13</v>
      </c>
      <c r="J883" s="113">
        <v>31.13</v>
      </c>
    </row>
    <row r="884" spans="1:10" s="29" customFormat="1" ht="25.5" x14ac:dyDescent="0.25">
      <c r="A884" s="65" t="s">
        <v>119</v>
      </c>
      <c r="B884" s="21" t="s">
        <v>233</v>
      </c>
      <c r="C884" s="65" t="s">
        <v>20</v>
      </c>
      <c r="D884" s="65" t="s">
        <v>234</v>
      </c>
      <c r="E884" s="156" t="s">
        <v>122</v>
      </c>
      <c r="F884" s="156"/>
      <c r="G884" s="22" t="s">
        <v>123</v>
      </c>
      <c r="H884" s="23">
        <v>0.45</v>
      </c>
      <c r="I884" s="24">
        <v>23.04</v>
      </c>
      <c r="J884" s="24">
        <v>10.36</v>
      </c>
    </row>
    <row r="885" spans="1:10" s="29" customFormat="1" ht="25.5" x14ac:dyDescent="0.25">
      <c r="A885" s="65" t="s">
        <v>119</v>
      </c>
      <c r="B885" s="21" t="s">
        <v>264</v>
      </c>
      <c r="C885" s="65" t="s">
        <v>20</v>
      </c>
      <c r="D885" s="65" t="s">
        <v>254</v>
      </c>
      <c r="E885" s="156" t="s">
        <v>122</v>
      </c>
      <c r="F885" s="156"/>
      <c r="G885" s="22" t="s">
        <v>123</v>
      </c>
      <c r="H885" s="23">
        <v>0.45</v>
      </c>
      <c r="I885" s="24">
        <v>18.45</v>
      </c>
      <c r="J885" s="24">
        <v>8.3000000000000007</v>
      </c>
    </row>
    <row r="886" spans="1:10" s="29" customFormat="1" x14ac:dyDescent="0.25">
      <c r="A886" s="63" t="s">
        <v>136</v>
      </c>
      <c r="B886" s="25" t="s">
        <v>1029</v>
      </c>
      <c r="C886" s="63" t="s">
        <v>20</v>
      </c>
      <c r="D886" s="63" t="s">
        <v>1030</v>
      </c>
      <c r="E886" s="153" t="s">
        <v>137</v>
      </c>
      <c r="F886" s="153"/>
      <c r="G886" s="26" t="s">
        <v>26</v>
      </c>
      <c r="H886" s="27">
        <v>1</v>
      </c>
      <c r="I886" s="28">
        <v>12.47</v>
      </c>
      <c r="J886" s="28">
        <v>12.47</v>
      </c>
    </row>
    <row r="887" spans="1:10" ht="25.5" x14ac:dyDescent="0.25">
      <c r="A887" s="64"/>
      <c r="B887" s="64"/>
      <c r="C887" s="64"/>
      <c r="D887" s="64"/>
      <c r="E887" s="64" t="s">
        <v>126</v>
      </c>
      <c r="F887" s="20">
        <v>6.8216807347242128</v>
      </c>
      <c r="G887" s="64" t="s">
        <v>127</v>
      </c>
      <c r="H887" s="20">
        <v>6.03</v>
      </c>
      <c r="I887" s="64" t="s">
        <v>128</v>
      </c>
      <c r="J887" s="20">
        <v>12.85</v>
      </c>
    </row>
    <row r="888" spans="1:10" ht="26.25" thickBot="1" x14ac:dyDescent="0.3">
      <c r="A888" s="64"/>
      <c r="B888" s="64"/>
      <c r="C888" s="64"/>
      <c r="D888" s="64"/>
      <c r="E888" s="64" t="s">
        <v>129</v>
      </c>
      <c r="F888" s="20">
        <v>8.9700000000000006</v>
      </c>
      <c r="G888" s="64"/>
      <c r="H888" s="154" t="s">
        <v>130</v>
      </c>
      <c r="I888" s="154"/>
      <c r="J888" s="20">
        <v>40.1</v>
      </c>
    </row>
    <row r="889" spans="1:10" ht="15.75" thickTop="1" x14ac:dyDescent="0.2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</row>
    <row r="890" spans="1:10" x14ac:dyDescent="0.25">
      <c r="A890" s="77" t="s">
        <v>389</v>
      </c>
      <c r="B890" s="76" t="s">
        <v>428</v>
      </c>
      <c r="C890" s="77" t="s">
        <v>429</v>
      </c>
      <c r="D890" s="77" t="s">
        <v>133</v>
      </c>
      <c r="E890" s="157" t="s">
        <v>430</v>
      </c>
      <c r="F890" s="157"/>
      <c r="G890" s="78" t="s">
        <v>431</v>
      </c>
      <c r="H890" s="76" t="s">
        <v>432</v>
      </c>
      <c r="I890" s="76" t="s">
        <v>433</v>
      </c>
      <c r="J890" s="76" t="s">
        <v>434</v>
      </c>
    </row>
    <row r="891" spans="1:10" x14ac:dyDescent="0.25">
      <c r="A891" s="109" t="s">
        <v>132</v>
      </c>
      <c r="B891" s="110" t="s">
        <v>700</v>
      </c>
      <c r="C891" s="109" t="s">
        <v>20</v>
      </c>
      <c r="D891" s="109" t="s">
        <v>701</v>
      </c>
      <c r="E891" s="155" t="s">
        <v>122</v>
      </c>
      <c r="F891" s="155"/>
      <c r="G891" s="111" t="s">
        <v>26</v>
      </c>
      <c r="H891" s="112">
        <v>1</v>
      </c>
      <c r="I891" s="113">
        <v>33.35</v>
      </c>
      <c r="J891" s="113">
        <v>33.35</v>
      </c>
    </row>
    <row r="892" spans="1:10" ht="25.5" x14ac:dyDescent="0.25">
      <c r="A892" s="65" t="s">
        <v>119</v>
      </c>
      <c r="B892" s="21" t="s">
        <v>233</v>
      </c>
      <c r="C892" s="65" t="s">
        <v>20</v>
      </c>
      <c r="D892" s="65" t="s">
        <v>234</v>
      </c>
      <c r="E892" s="156" t="s">
        <v>122</v>
      </c>
      <c r="F892" s="156"/>
      <c r="G892" s="22" t="s">
        <v>123</v>
      </c>
      <c r="H892" s="23">
        <v>0.37</v>
      </c>
      <c r="I892" s="24">
        <v>23.04</v>
      </c>
      <c r="J892" s="24">
        <v>8.52</v>
      </c>
    </row>
    <row r="893" spans="1:10" ht="25.5" x14ac:dyDescent="0.25">
      <c r="A893" s="65" t="s">
        <v>119</v>
      </c>
      <c r="B893" s="21" t="s">
        <v>264</v>
      </c>
      <c r="C893" s="65" t="s">
        <v>20</v>
      </c>
      <c r="D893" s="65" t="s">
        <v>254</v>
      </c>
      <c r="E893" s="156" t="s">
        <v>122</v>
      </c>
      <c r="F893" s="156"/>
      <c r="G893" s="22" t="s">
        <v>123</v>
      </c>
      <c r="H893" s="23">
        <v>0.37</v>
      </c>
      <c r="I893" s="24">
        <v>18.45</v>
      </c>
      <c r="J893" s="24">
        <v>6.82</v>
      </c>
    </row>
    <row r="894" spans="1:10" x14ac:dyDescent="0.25">
      <c r="A894" s="63" t="s">
        <v>136</v>
      </c>
      <c r="B894" s="25" t="s">
        <v>1031</v>
      </c>
      <c r="C894" s="63" t="s">
        <v>20</v>
      </c>
      <c r="D894" s="63" t="s">
        <v>1032</v>
      </c>
      <c r="E894" s="153" t="s">
        <v>137</v>
      </c>
      <c r="F894" s="153"/>
      <c r="G894" s="26" t="s">
        <v>26</v>
      </c>
      <c r="H894" s="27">
        <v>1</v>
      </c>
      <c r="I894" s="28">
        <v>18.010000000000002</v>
      </c>
      <c r="J894" s="28">
        <v>18.010000000000002</v>
      </c>
    </row>
    <row r="895" spans="1:10" s="29" customFormat="1" ht="25.5" x14ac:dyDescent="0.25">
      <c r="A895" s="64"/>
      <c r="B895" s="64"/>
      <c r="C895" s="64"/>
      <c r="D895" s="64"/>
      <c r="E895" s="64" t="s">
        <v>126</v>
      </c>
      <c r="F895" s="20">
        <v>5.6059882146838671</v>
      </c>
      <c r="G895" s="64" t="s">
        <v>127</v>
      </c>
      <c r="H895" s="20">
        <v>4.95</v>
      </c>
      <c r="I895" s="64" t="s">
        <v>128</v>
      </c>
      <c r="J895" s="20">
        <v>10.56</v>
      </c>
    </row>
    <row r="896" spans="1:10" ht="26.25" thickBot="1" x14ac:dyDescent="0.3">
      <c r="A896" s="64"/>
      <c r="B896" s="64"/>
      <c r="C896" s="64"/>
      <c r="D896" s="64"/>
      <c r="E896" s="64" t="s">
        <v>129</v>
      </c>
      <c r="F896" s="20">
        <v>9.61</v>
      </c>
      <c r="G896" s="64"/>
      <c r="H896" s="154" t="s">
        <v>130</v>
      </c>
      <c r="I896" s="154"/>
      <c r="J896" s="20">
        <v>42.96</v>
      </c>
    </row>
    <row r="897" spans="1:10" ht="15.75" thickTop="1" x14ac:dyDescent="0.2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</row>
    <row r="898" spans="1:10" x14ac:dyDescent="0.25">
      <c r="A898" s="77" t="s">
        <v>390</v>
      </c>
      <c r="B898" s="76" t="s">
        <v>428</v>
      </c>
      <c r="C898" s="77" t="s">
        <v>429</v>
      </c>
      <c r="D898" s="77" t="s">
        <v>133</v>
      </c>
      <c r="E898" s="157" t="s">
        <v>430</v>
      </c>
      <c r="F898" s="157"/>
      <c r="G898" s="78" t="s">
        <v>431</v>
      </c>
      <c r="H898" s="76" t="s">
        <v>432</v>
      </c>
      <c r="I898" s="76" t="s">
        <v>433</v>
      </c>
      <c r="J898" s="76" t="s">
        <v>434</v>
      </c>
    </row>
    <row r="899" spans="1:10" x14ac:dyDescent="0.25">
      <c r="A899" s="109" t="s">
        <v>132</v>
      </c>
      <c r="B899" s="110" t="s">
        <v>702</v>
      </c>
      <c r="C899" s="109" t="s">
        <v>20</v>
      </c>
      <c r="D899" s="109" t="s">
        <v>703</v>
      </c>
      <c r="E899" s="155" t="s">
        <v>122</v>
      </c>
      <c r="F899" s="155"/>
      <c r="G899" s="111" t="s">
        <v>26</v>
      </c>
      <c r="H899" s="112">
        <v>1</v>
      </c>
      <c r="I899" s="113">
        <v>18.8</v>
      </c>
      <c r="J899" s="113">
        <v>18.8</v>
      </c>
    </row>
    <row r="900" spans="1:10" ht="25.5" x14ac:dyDescent="0.25">
      <c r="A900" s="65" t="s">
        <v>119</v>
      </c>
      <c r="B900" s="21" t="s">
        <v>233</v>
      </c>
      <c r="C900" s="65" t="s">
        <v>20</v>
      </c>
      <c r="D900" s="65" t="s">
        <v>234</v>
      </c>
      <c r="E900" s="156" t="s">
        <v>122</v>
      </c>
      <c r="F900" s="156"/>
      <c r="G900" s="22" t="s">
        <v>123</v>
      </c>
      <c r="H900" s="23">
        <v>0.21</v>
      </c>
      <c r="I900" s="24">
        <v>23.04</v>
      </c>
      <c r="J900" s="24">
        <v>4.83</v>
      </c>
    </row>
    <row r="901" spans="1:10" s="29" customFormat="1" ht="25.5" x14ac:dyDescent="0.25">
      <c r="A901" s="65" t="s">
        <v>119</v>
      </c>
      <c r="B901" s="21" t="s">
        <v>264</v>
      </c>
      <c r="C901" s="65" t="s">
        <v>20</v>
      </c>
      <c r="D901" s="65" t="s">
        <v>254</v>
      </c>
      <c r="E901" s="156" t="s">
        <v>122</v>
      </c>
      <c r="F901" s="156"/>
      <c r="G901" s="22" t="s">
        <v>123</v>
      </c>
      <c r="H901" s="23">
        <v>0.21</v>
      </c>
      <c r="I901" s="24">
        <v>18.45</v>
      </c>
      <c r="J901" s="24">
        <v>3.87</v>
      </c>
    </row>
    <row r="902" spans="1:10" s="29" customFormat="1" x14ac:dyDescent="0.25">
      <c r="A902" s="63" t="s">
        <v>136</v>
      </c>
      <c r="B902" s="25" t="s">
        <v>1033</v>
      </c>
      <c r="C902" s="63" t="s">
        <v>20</v>
      </c>
      <c r="D902" s="63" t="s">
        <v>703</v>
      </c>
      <c r="E902" s="153" t="s">
        <v>137</v>
      </c>
      <c r="F902" s="153"/>
      <c r="G902" s="26" t="s">
        <v>26</v>
      </c>
      <c r="H902" s="27">
        <v>1</v>
      </c>
      <c r="I902" s="28">
        <v>10.1</v>
      </c>
      <c r="J902" s="28">
        <v>10.1</v>
      </c>
    </row>
    <row r="903" spans="1:10" ht="25.5" x14ac:dyDescent="0.25">
      <c r="A903" s="64"/>
      <c r="B903" s="64"/>
      <c r="C903" s="64"/>
      <c r="D903" s="64"/>
      <c r="E903" s="64" t="s">
        <v>126</v>
      </c>
      <c r="F903" s="20">
        <v>3.1799118755640494</v>
      </c>
      <c r="G903" s="64" t="s">
        <v>127</v>
      </c>
      <c r="H903" s="20">
        <v>2.81</v>
      </c>
      <c r="I903" s="64" t="s">
        <v>128</v>
      </c>
      <c r="J903" s="20">
        <v>5.99</v>
      </c>
    </row>
    <row r="904" spans="1:10" ht="26.25" thickBot="1" x14ac:dyDescent="0.3">
      <c r="A904" s="64"/>
      <c r="B904" s="64"/>
      <c r="C904" s="64"/>
      <c r="D904" s="64"/>
      <c r="E904" s="64" t="s">
        <v>129</v>
      </c>
      <c r="F904" s="20">
        <v>5.41</v>
      </c>
      <c r="G904" s="64"/>
      <c r="H904" s="154" t="s">
        <v>130</v>
      </c>
      <c r="I904" s="154"/>
      <c r="J904" s="20">
        <v>24.21</v>
      </c>
    </row>
    <row r="905" spans="1:10" ht="15.75" thickTop="1" x14ac:dyDescent="0.2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</row>
    <row r="906" spans="1:10" s="29" customFormat="1" x14ac:dyDescent="0.25">
      <c r="A906" s="77" t="s">
        <v>704</v>
      </c>
      <c r="B906" s="76" t="s">
        <v>428</v>
      </c>
      <c r="C906" s="77" t="s">
        <v>429</v>
      </c>
      <c r="D906" s="77" t="s">
        <v>133</v>
      </c>
      <c r="E906" s="157" t="s">
        <v>430</v>
      </c>
      <c r="F906" s="157"/>
      <c r="G906" s="78" t="s">
        <v>431</v>
      </c>
      <c r="H906" s="76" t="s">
        <v>432</v>
      </c>
      <c r="I906" s="76" t="s">
        <v>433</v>
      </c>
      <c r="J906" s="76" t="s">
        <v>434</v>
      </c>
    </row>
    <row r="907" spans="1:10" x14ac:dyDescent="0.25">
      <c r="A907" s="109" t="s">
        <v>132</v>
      </c>
      <c r="B907" s="110" t="s">
        <v>705</v>
      </c>
      <c r="C907" s="109" t="s">
        <v>20</v>
      </c>
      <c r="D907" s="109" t="s">
        <v>706</v>
      </c>
      <c r="E907" s="155" t="s">
        <v>122</v>
      </c>
      <c r="F907" s="155"/>
      <c r="G907" s="111" t="s">
        <v>26</v>
      </c>
      <c r="H907" s="112">
        <v>1</v>
      </c>
      <c r="I907" s="113">
        <v>48.04</v>
      </c>
      <c r="J907" s="113">
        <v>48.04</v>
      </c>
    </row>
    <row r="908" spans="1:10" ht="25.5" x14ac:dyDescent="0.25">
      <c r="A908" s="65" t="s">
        <v>119</v>
      </c>
      <c r="B908" s="21" t="s">
        <v>233</v>
      </c>
      <c r="C908" s="65" t="s">
        <v>20</v>
      </c>
      <c r="D908" s="65" t="s">
        <v>234</v>
      </c>
      <c r="E908" s="156" t="s">
        <v>122</v>
      </c>
      <c r="F908" s="156"/>
      <c r="G908" s="22" t="s">
        <v>123</v>
      </c>
      <c r="H908" s="23">
        <v>0.53</v>
      </c>
      <c r="I908" s="24">
        <v>23.04</v>
      </c>
      <c r="J908" s="24">
        <v>12.21</v>
      </c>
    </row>
    <row r="909" spans="1:10" ht="25.5" x14ac:dyDescent="0.25">
      <c r="A909" s="65" t="s">
        <v>119</v>
      </c>
      <c r="B909" s="21" t="s">
        <v>264</v>
      </c>
      <c r="C909" s="65" t="s">
        <v>20</v>
      </c>
      <c r="D909" s="65" t="s">
        <v>254</v>
      </c>
      <c r="E909" s="156" t="s">
        <v>122</v>
      </c>
      <c r="F909" s="156"/>
      <c r="G909" s="22" t="s">
        <v>123</v>
      </c>
      <c r="H909" s="23">
        <v>0.53</v>
      </c>
      <c r="I909" s="24">
        <v>18.45</v>
      </c>
      <c r="J909" s="24">
        <v>9.77</v>
      </c>
    </row>
    <row r="910" spans="1:10" x14ac:dyDescent="0.25">
      <c r="A910" s="63" t="s">
        <v>136</v>
      </c>
      <c r="B910" s="25" t="s">
        <v>1034</v>
      </c>
      <c r="C910" s="63" t="s">
        <v>20</v>
      </c>
      <c r="D910" s="63" t="s">
        <v>1035</v>
      </c>
      <c r="E910" s="153" t="s">
        <v>137</v>
      </c>
      <c r="F910" s="153"/>
      <c r="G910" s="26" t="s">
        <v>26</v>
      </c>
      <c r="H910" s="27">
        <v>1</v>
      </c>
      <c r="I910" s="28">
        <v>26.06</v>
      </c>
      <c r="J910" s="28">
        <v>26.06</v>
      </c>
    </row>
    <row r="911" spans="1:10" ht="25.5" x14ac:dyDescent="0.25">
      <c r="A911" s="64"/>
      <c r="B911" s="64"/>
      <c r="C911" s="64"/>
      <c r="D911" s="64"/>
      <c r="E911" s="64" t="s">
        <v>126</v>
      </c>
      <c r="F911" s="20">
        <v>8.0320645538036839</v>
      </c>
      <c r="G911" s="64" t="s">
        <v>127</v>
      </c>
      <c r="H911" s="20">
        <v>7.1</v>
      </c>
      <c r="I911" s="64" t="s">
        <v>128</v>
      </c>
      <c r="J911" s="20">
        <v>15.129999999999999</v>
      </c>
    </row>
    <row r="912" spans="1:10" s="29" customFormat="1" ht="26.25" thickBot="1" x14ac:dyDescent="0.3">
      <c r="A912" s="64"/>
      <c r="B912" s="64"/>
      <c r="C912" s="64"/>
      <c r="D912" s="64"/>
      <c r="E912" s="64" t="s">
        <v>129</v>
      </c>
      <c r="F912" s="20">
        <v>13.84</v>
      </c>
      <c r="G912" s="64"/>
      <c r="H912" s="154" t="s">
        <v>130</v>
      </c>
      <c r="I912" s="154"/>
      <c r="J912" s="20">
        <v>61.88</v>
      </c>
    </row>
    <row r="913" spans="1:10" ht="15.75" thickTop="1" x14ac:dyDescent="0.2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</row>
    <row r="914" spans="1:10" x14ac:dyDescent="0.25">
      <c r="A914" s="77" t="s">
        <v>707</v>
      </c>
      <c r="B914" s="76" t="s">
        <v>428</v>
      </c>
      <c r="C914" s="77" t="s">
        <v>429</v>
      </c>
      <c r="D914" s="77" t="s">
        <v>133</v>
      </c>
      <c r="E914" s="157" t="s">
        <v>430</v>
      </c>
      <c r="F914" s="157"/>
      <c r="G914" s="78" t="s">
        <v>431</v>
      </c>
      <c r="H914" s="76" t="s">
        <v>432</v>
      </c>
      <c r="I914" s="76" t="s">
        <v>433</v>
      </c>
      <c r="J914" s="76" t="s">
        <v>434</v>
      </c>
    </row>
    <row r="915" spans="1:10" x14ac:dyDescent="0.25">
      <c r="A915" s="109" t="s">
        <v>132</v>
      </c>
      <c r="B915" s="110" t="s">
        <v>708</v>
      </c>
      <c r="C915" s="109" t="s">
        <v>20</v>
      </c>
      <c r="D915" s="109" t="s">
        <v>709</v>
      </c>
      <c r="E915" s="155" t="s">
        <v>122</v>
      </c>
      <c r="F915" s="155"/>
      <c r="G915" s="111" t="s">
        <v>26</v>
      </c>
      <c r="H915" s="112">
        <v>1</v>
      </c>
      <c r="I915" s="113">
        <v>35.78</v>
      </c>
      <c r="J915" s="113">
        <v>35.78</v>
      </c>
    </row>
    <row r="916" spans="1:10" ht="25.5" x14ac:dyDescent="0.25">
      <c r="A916" s="65" t="s">
        <v>119</v>
      </c>
      <c r="B916" s="21" t="s">
        <v>264</v>
      </c>
      <c r="C916" s="65" t="s">
        <v>20</v>
      </c>
      <c r="D916" s="65" t="s">
        <v>254</v>
      </c>
      <c r="E916" s="156" t="s">
        <v>122</v>
      </c>
      <c r="F916" s="156"/>
      <c r="G916" s="22" t="s">
        <v>123</v>
      </c>
      <c r="H916" s="23">
        <v>0.37</v>
      </c>
      <c r="I916" s="24">
        <v>18.45</v>
      </c>
      <c r="J916" s="24">
        <v>6.82</v>
      </c>
    </row>
    <row r="917" spans="1:10" s="29" customFormat="1" ht="25.5" x14ac:dyDescent="0.25">
      <c r="A917" s="65" t="s">
        <v>119</v>
      </c>
      <c r="B917" s="21" t="s">
        <v>233</v>
      </c>
      <c r="C917" s="65" t="s">
        <v>20</v>
      </c>
      <c r="D917" s="65" t="s">
        <v>234</v>
      </c>
      <c r="E917" s="156" t="s">
        <v>122</v>
      </c>
      <c r="F917" s="156"/>
      <c r="G917" s="22" t="s">
        <v>123</v>
      </c>
      <c r="H917" s="23">
        <v>0.37</v>
      </c>
      <c r="I917" s="24">
        <v>23.04</v>
      </c>
      <c r="J917" s="24">
        <v>8.52</v>
      </c>
    </row>
    <row r="918" spans="1:10" s="29" customFormat="1" x14ac:dyDescent="0.25">
      <c r="A918" s="63" t="s">
        <v>136</v>
      </c>
      <c r="B918" s="25" t="s">
        <v>1036</v>
      </c>
      <c r="C918" s="63" t="s">
        <v>20</v>
      </c>
      <c r="D918" s="63" t="s">
        <v>709</v>
      </c>
      <c r="E918" s="153" t="s">
        <v>137</v>
      </c>
      <c r="F918" s="153"/>
      <c r="G918" s="26" t="s">
        <v>26</v>
      </c>
      <c r="H918" s="27">
        <v>1</v>
      </c>
      <c r="I918" s="28">
        <v>20.440000000000001</v>
      </c>
      <c r="J918" s="28">
        <v>20.440000000000001</v>
      </c>
    </row>
    <row r="919" spans="1:10" ht="25.5" x14ac:dyDescent="0.25">
      <c r="A919" s="64"/>
      <c r="B919" s="64"/>
      <c r="C919" s="64"/>
      <c r="D919" s="64"/>
      <c r="E919" s="64" t="s">
        <v>126</v>
      </c>
      <c r="F919" s="20">
        <v>5.6059882146838671</v>
      </c>
      <c r="G919" s="64" t="s">
        <v>127</v>
      </c>
      <c r="H919" s="20">
        <v>4.95</v>
      </c>
      <c r="I919" s="64" t="s">
        <v>128</v>
      </c>
      <c r="J919" s="20">
        <v>10.56</v>
      </c>
    </row>
    <row r="920" spans="1:10" ht="26.25" thickBot="1" x14ac:dyDescent="0.3">
      <c r="A920" s="64"/>
      <c r="B920" s="64"/>
      <c r="C920" s="64"/>
      <c r="D920" s="64"/>
      <c r="E920" s="64" t="s">
        <v>129</v>
      </c>
      <c r="F920" s="20">
        <v>10.31</v>
      </c>
      <c r="G920" s="64"/>
      <c r="H920" s="154" t="s">
        <v>130</v>
      </c>
      <c r="I920" s="154"/>
      <c r="J920" s="20">
        <v>46.09</v>
      </c>
    </row>
    <row r="921" spans="1:10" ht="15.75" thickTop="1" x14ac:dyDescent="0.2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</row>
    <row r="922" spans="1:10" x14ac:dyDescent="0.25">
      <c r="A922" s="77" t="s">
        <v>710</v>
      </c>
      <c r="B922" s="76" t="s">
        <v>428</v>
      </c>
      <c r="C922" s="77" t="s">
        <v>429</v>
      </c>
      <c r="D922" s="77" t="s">
        <v>133</v>
      </c>
      <c r="E922" s="157" t="s">
        <v>430</v>
      </c>
      <c r="F922" s="157"/>
      <c r="G922" s="78" t="s">
        <v>431</v>
      </c>
      <c r="H922" s="76" t="s">
        <v>432</v>
      </c>
      <c r="I922" s="76" t="s">
        <v>433</v>
      </c>
      <c r="J922" s="76" t="s">
        <v>434</v>
      </c>
    </row>
    <row r="923" spans="1:10" x14ac:dyDescent="0.25">
      <c r="A923" s="109" t="s">
        <v>132</v>
      </c>
      <c r="B923" s="110" t="s">
        <v>711</v>
      </c>
      <c r="C923" s="109" t="s">
        <v>20</v>
      </c>
      <c r="D923" s="109" t="s">
        <v>712</v>
      </c>
      <c r="E923" s="155" t="s">
        <v>122</v>
      </c>
      <c r="F923" s="155"/>
      <c r="G923" s="111" t="s">
        <v>25</v>
      </c>
      <c r="H923" s="112">
        <v>1</v>
      </c>
      <c r="I923" s="113">
        <v>7.46</v>
      </c>
      <c r="J923" s="113">
        <v>7.46</v>
      </c>
    </row>
    <row r="924" spans="1:10" s="29" customFormat="1" ht="25.5" x14ac:dyDescent="0.25">
      <c r="A924" s="65" t="s">
        <v>119</v>
      </c>
      <c r="B924" s="21" t="s">
        <v>264</v>
      </c>
      <c r="C924" s="65" t="s">
        <v>20</v>
      </c>
      <c r="D924" s="65" t="s">
        <v>254</v>
      </c>
      <c r="E924" s="156" t="s">
        <v>122</v>
      </c>
      <c r="F924" s="156"/>
      <c r="G924" s="22" t="s">
        <v>123</v>
      </c>
      <c r="H924" s="23">
        <v>0.11</v>
      </c>
      <c r="I924" s="24">
        <v>18.45</v>
      </c>
      <c r="J924" s="24">
        <v>2.02</v>
      </c>
    </row>
    <row r="925" spans="1:10" ht="25.5" x14ac:dyDescent="0.25">
      <c r="A925" s="65" t="s">
        <v>119</v>
      </c>
      <c r="B925" s="21" t="s">
        <v>233</v>
      </c>
      <c r="C925" s="65" t="s">
        <v>20</v>
      </c>
      <c r="D925" s="65" t="s">
        <v>234</v>
      </c>
      <c r="E925" s="156" t="s">
        <v>122</v>
      </c>
      <c r="F925" s="156"/>
      <c r="G925" s="22" t="s">
        <v>123</v>
      </c>
      <c r="H925" s="23">
        <v>0.11</v>
      </c>
      <c r="I925" s="24">
        <v>23.04</v>
      </c>
      <c r="J925" s="24">
        <v>2.5299999999999998</v>
      </c>
    </row>
    <row r="926" spans="1:10" x14ac:dyDescent="0.25">
      <c r="A926" s="63" t="s">
        <v>136</v>
      </c>
      <c r="B926" s="25" t="s">
        <v>1006</v>
      </c>
      <c r="C926" s="63" t="s">
        <v>20</v>
      </c>
      <c r="D926" s="63" t="s">
        <v>1007</v>
      </c>
      <c r="E926" s="153" t="s">
        <v>137</v>
      </c>
      <c r="F926" s="153"/>
      <c r="G926" s="26" t="s">
        <v>25</v>
      </c>
      <c r="H926" s="27">
        <v>0.05</v>
      </c>
      <c r="I926" s="28">
        <v>1.31</v>
      </c>
      <c r="J926" s="28">
        <v>0.06</v>
      </c>
    </row>
    <row r="927" spans="1:10" x14ac:dyDescent="0.25">
      <c r="A927" s="63" t="s">
        <v>136</v>
      </c>
      <c r="B927" s="25" t="s">
        <v>1014</v>
      </c>
      <c r="C927" s="63" t="s">
        <v>20</v>
      </c>
      <c r="D927" s="63" t="s">
        <v>1015</v>
      </c>
      <c r="E927" s="153" t="s">
        <v>137</v>
      </c>
      <c r="F927" s="153"/>
      <c r="G927" s="26" t="s">
        <v>25</v>
      </c>
      <c r="H927" s="27">
        <v>1.02</v>
      </c>
      <c r="I927" s="28">
        <v>2.8</v>
      </c>
      <c r="J927" s="28">
        <v>2.85</v>
      </c>
    </row>
    <row r="928" spans="1:10" ht="25.5" x14ac:dyDescent="0.25">
      <c r="A928" s="64"/>
      <c r="B928" s="64"/>
      <c r="C928" s="64"/>
      <c r="D928" s="64"/>
      <c r="E928" s="64" t="s">
        <v>126</v>
      </c>
      <c r="F928" s="20">
        <v>1.6616234007538355</v>
      </c>
      <c r="G928" s="64" t="s">
        <v>127</v>
      </c>
      <c r="H928" s="20">
        <v>1.47</v>
      </c>
      <c r="I928" s="64" t="s">
        <v>128</v>
      </c>
      <c r="J928" s="20">
        <v>3.13</v>
      </c>
    </row>
    <row r="929" spans="1:10" ht="26.25" thickBot="1" x14ac:dyDescent="0.3">
      <c r="A929" s="64"/>
      <c r="B929" s="64"/>
      <c r="C929" s="64"/>
      <c r="D929" s="64"/>
      <c r="E929" s="64" t="s">
        <v>129</v>
      </c>
      <c r="F929" s="20">
        <v>2.14</v>
      </c>
      <c r="G929" s="64"/>
      <c r="H929" s="154" t="s">
        <v>130</v>
      </c>
      <c r="I929" s="154"/>
      <c r="J929" s="20">
        <v>9.6</v>
      </c>
    </row>
    <row r="930" spans="1:10" ht="15.75" thickTop="1" x14ac:dyDescent="0.2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</row>
    <row r="931" spans="1:10" x14ac:dyDescent="0.25">
      <c r="A931" s="77" t="s">
        <v>713</v>
      </c>
      <c r="B931" s="76" t="s">
        <v>428</v>
      </c>
      <c r="C931" s="77" t="s">
        <v>429</v>
      </c>
      <c r="D931" s="77" t="s">
        <v>133</v>
      </c>
      <c r="E931" s="157" t="s">
        <v>430</v>
      </c>
      <c r="F931" s="157"/>
      <c r="G931" s="78" t="s">
        <v>431</v>
      </c>
      <c r="H931" s="76" t="s">
        <v>432</v>
      </c>
      <c r="I931" s="76" t="s">
        <v>433</v>
      </c>
      <c r="J931" s="76" t="s">
        <v>434</v>
      </c>
    </row>
    <row r="932" spans="1:10" s="29" customFormat="1" x14ac:dyDescent="0.25">
      <c r="A932" s="109" t="s">
        <v>132</v>
      </c>
      <c r="B932" s="110" t="s">
        <v>714</v>
      </c>
      <c r="C932" s="109" t="s">
        <v>20</v>
      </c>
      <c r="D932" s="109" t="s">
        <v>715</v>
      </c>
      <c r="E932" s="155" t="s">
        <v>122</v>
      </c>
      <c r="F932" s="155"/>
      <c r="G932" s="111" t="s">
        <v>25</v>
      </c>
      <c r="H932" s="112">
        <v>1</v>
      </c>
      <c r="I932" s="113">
        <v>9.7100000000000009</v>
      </c>
      <c r="J932" s="113">
        <v>9.7100000000000009</v>
      </c>
    </row>
    <row r="933" spans="1:10" s="29" customFormat="1" ht="25.5" x14ac:dyDescent="0.25">
      <c r="A933" s="65" t="s">
        <v>119</v>
      </c>
      <c r="B933" s="21" t="s">
        <v>233</v>
      </c>
      <c r="C933" s="65" t="s">
        <v>20</v>
      </c>
      <c r="D933" s="65" t="s">
        <v>234</v>
      </c>
      <c r="E933" s="156" t="s">
        <v>122</v>
      </c>
      <c r="F933" s="156"/>
      <c r="G933" s="22" t="s">
        <v>123</v>
      </c>
      <c r="H933" s="23">
        <v>0.12</v>
      </c>
      <c r="I933" s="24">
        <v>23.04</v>
      </c>
      <c r="J933" s="24">
        <v>2.76</v>
      </c>
    </row>
    <row r="934" spans="1:10" ht="25.5" x14ac:dyDescent="0.25">
      <c r="A934" s="65" t="s">
        <v>119</v>
      </c>
      <c r="B934" s="21" t="s">
        <v>264</v>
      </c>
      <c r="C934" s="65" t="s">
        <v>20</v>
      </c>
      <c r="D934" s="65" t="s">
        <v>254</v>
      </c>
      <c r="E934" s="156" t="s">
        <v>122</v>
      </c>
      <c r="F934" s="156"/>
      <c r="G934" s="22" t="s">
        <v>123</v>
      </c>
      <c r="H934" s="23">
        <v>0.12</v>
      </c>
      <c r="I934" s="24">
        <v>18.45</v>
      </c>
      <c r="J934" s="24">
        <v>2.21</v>
      </c>
    </row>
    <row r="935" spans="1:10" x14ac:dyDescent="0.25">
      <c r="A935" s="63" t="s">
        <v>136</v>
      </c>
      <c r="B935" s="25" t="s">
        <v>1006</v>
      </c>
      <c r="C935" s="63" t="s">
        <v>20</v>
      </c>
      <c r="D935" s="63" t="s">
        <v>1007</v>
      </c>
      <c r="E935" s="153" t="s">
        <v>137</v>
      </c>
      <c r="F935" s="153"/>
      <c r="G935" s="26" t="s">
        <v>25</v>
      </c>
      <c r="H935" s="27">
        <v>0.05</v>
      </c>
      <c r="I935" s="28">
        <v>1.31</v>
      </c>
      <c r="J935" s="28">
        <v>0.06</v>
      </c>
    </row>
    <row r="936" spans="1:10" x14ac:dyDescent="0.25">
      <c r="A936" s="63" t="s">
        <v>136</v>
      </c>
      <c r="B936" s="25" t="s">
        <v>1037</v>
      </c>
      <c r="C936" s="63" t="s">
        <v>20</v>
      </c>
      <c r="D936" s="63" t="s">
        <v>1038</v>
      </c>
      <c r="E936" s="153" t="s">
        <v>137</v>
      </c>
      <c r="F936" s="153"/>
      <c r="G936" s="26" t="s">
        <v>25</v>
      </c>
      <c r="H936" s="27">
        <v>1.02</v>
      </c>
      <c r="I936" s="28">
        <v>4.59</v>
      </c>
      <c r="J936" s="28">
        <v>4.68</v>
      </c>
    </row>
    <row r="937" spans="1:10" ht="25.5" x14ac:dyDescent="0.25">
      <c r="A937" s="64"/>
      <c r="B937" s="64"/>
      <c r="C937" s="64"/>
      <c r="D937" s="64"/>
      <c r="E937" s="64" t="s">
        <v>126</v>
      </c>
      <c r="F937" s="20">
        <v>1.8102670276583319</v>
      </c>
      <c r="G937" s="64" t="s">
        <v>127</v>
      </c>
      <c r="H937" s="20">
        <v>1.6</v>
      </c>
      <c r="I937" s="64" t="s">
        <v>128</v>
      </c>
      <c r="J937" s="20">
        <v>3.41</v>
      </c>
    </row>
    <row r="938" spans="1:10" ht="26.25" thickBot="1" x14ac:dyDescent="0.3">
      <c r="A938" s="64"/>
      <c r="B938" s="64"/>
      <c r="C938" s="64"/>
      <c r="D938" s="64"/>
      <c r="E938" s="64" t="s">
        <v>129</v>
      </c>
      <c r="F938" s="20">
        <v>2.79</v>
      </c>
      <c r="G938" s="64"/>
      <c r="H938" s="154" t="s">
        <v>130</v>
      </c>
      <c r="I938" s="154"/>
      <c r="J938" s="20">
        <v>12.5</v>
      </c>
    </row>
    <row r="939" spans="1:10" s="29" customFormat="1" ht="15.75" thickTop="1" x14ac:dyDescent="0.2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</row>
    <row r="940" spans="1:10" s="29" customFormat="1" x14ac:dyDescent="0.25">
      <c r="A940" s="77" t="s">
        <v>716</v>
      </c>
      <c r="B940" s="76" t="s">
        <v>428</v>
      </c>
      <c r="C940" s="77" t="s">
        <v>429</v>
      </c>
      <c r="D940" s="77" t="s">
        <v>133</v>
      </c>
      <c r="E940" s="157" t="s">
        <v>430</v>
      </c>
      <c r="F940" s="157"/>
      <c r="G940" s="78" t="s">
        <v>431</v>
      </c>
      <c r="H940" s="76" t="s">
        <v>432</v>
      </c>
      <c r="I940" s="76" t="s">
        <v>433</v>
      </c>
      <c r="J940" s="76" t="s">
        <v>434</v>
      </c>
    </row>
    <row r="941" spans="1:10" x14ac:dyDescent="0.25">
      <c r="A941" s="109" t="s">
        <v>132</v>
      </c>
      <c r="B941" s="110" t="s">
        <v>717</v>
      </c>
      <c r="C941" s="109" t="s">
        <v>20</v>
      </c>
      <c r="D941" s="109" t="s">
        <v>718</v>
      </c>
      <c r="E941" s="155" t="s">
        <v>122</v>
      </c>
      <c r="F941" s="155"/>
      <c r="G941" s="111" t="s">
        <v>25</v>
      </c>
      <c r="H941" s="112">
        <v>1</v>
      </c>
      <c r="I941" s="113">
        <v>12.21</v>
      </c>
      <c r="J941" s="113">
        <v>12.21</v>
      </c>
    </row>
    <row r="942" spans="1:10" ht="25.5" x14ac:dyDescent="0.25">
      <c r="A942" s="65" t="s">
        <v>119</v>
      </c>
      <c r="B942" s="21" t="s">
        <v>264</v>
      </c>
      <c r="C942" s="65" t="s">
        <v>20</v>
      </c>
      <c r="D942" s="65" t="s">
        <v>254</v>
      </c>
      <c r="E942" s="156" t="s">
        <v>122</v>
      </c>
      <c r="F942" s="156"/>
      <c r="G942" s="22" t="s">
        <v>123</v>
      </c>
      <c r="H942" s="23">
        <v>0.13</v>
      </c>
      <c r="I942" s="24">
        <v>18.45</v>
      </c>
      <c r="J942" s="24">
        <v>2.39</v>
      </c>
    </row>
    <row r="943" spans="1:10" ht="25.5" x14ac:dyDescent="0.25">
      <c r="A943" s="65" t="s">
        <v>119</v>
      </c>
      <c r="B943" s="21" t="s">
        <v>233</v>
      </c>
      <c r="C943" s="65" t="s">
        <v>20</v>
      </c>
      <c r="D943" s="65" t="s">
        <v>234</v>
      </c>
      <c r="E943" s="156" t="s">
        <v>122</v>
      </c>
      <c r="F943" s="156"/>
      <c r="G943" s="22" t="s">
        <v>123</v>
      </c>
      <c r="H943" s="23">
        <v>0.13</v>
      </c>
      <c r="I943" s="24">
        <v>23.04</v>
      </c>
      <c r="J943" s="24">
        <v>2.99</v>
      </c>
    </row>
    <row r="944" spans="1:10" x14ac:dyDescent="0.25">
      <c r="A944" s="63" t="s">
        <v>136</v>
      </c>
      <c r="B944" s="25" t="s">
        <v>1019</v>
      </c>
      <c r="C944" s="63" t="s">
        <v>20</v>
      </c>
      <c r="D944" s="63" t="s">
        <v>1020</v>
      </c>
      <c r="E944" s="153" t="s">
        <v>137</v>
      </c>
      <c r="F944" s="153"/>
      <c r="G944" s="26" t="s">
        <v>25</v>
      </c>
      <c r="H944" s="27">
        <v>1.02</v>
      </c>
      <c r="I944" s="28">
        <v>6.6</v>
      </c>
      <c r="J944" s="28">
        <v>6.73</v>
      </c>
    </row>
    <row r="945" spans="1:10" x14ac:dyDescent="0.25">
      <c r="A945" s="63" t="s">
        <v>136</v>
      </c>
      <c r="B945" s="25" t="s">
        <v>1006</v>
      </c>
      <c r="C945" s="63" t="s">
        <v>20</v>
      </c>
      <c r="D945" s="63" t="s">
        <v>1007</v>
      </c>
      <c r="E945" s="153" t="s">
        <v>137</v>
      </c>
      <c r="F945" s="153"/>
      <c r="G945" s="26" t="s">
        <v>25</v>
      </c>
      <c r="H945" s="27">
        <v>0.08</v>
      </c>
      <c r="I945" s="28">
        <v>1.31</v>
      </c>
      <c r="J945" s="28">
        <v>0.1</v>
      </c>
    </row>
    <row r="946" spans="1:10" ht="25.5" x14ac:dyDescent="0.25">
      <c r="A946" s="64"/>
      <c r="B946" s="64"/>
      <c r="C946" s="64"/>
      <c r="D946" s="64"/>
      <c r="E946" s="64" t="s">
        <v>126</v>
      </c>
      <c r="F946" s="20">
        <v>1.9642193555237033</v>
      </c>
      <c r="G946" s="64" t="s">
        <v>127</v>
      </c>
      <c r="H946" s="20">
        <v>1.74</v>
      </c>
      <c r="I946" s="64" t="s">
        <v>128</v>
      </c>
      <c r="J946" s="20">
        <v>3.7</v>
      </c>
    </row>
    <row r="947" spans="1:10" s="29" customFormat="1" ht="26.25" thickBot="1" x14ac:dyDescent="0.3">
      <c r="A947" s="64"/>
      <c r="B947" s="64"/>
      <c r="C947" s="64"/>
      <c r="D947" s="64"/>
      <c r="E947" s="64" t="s">
        <v>129</v>
      </c>
      <c r="F947" s="20">
        <v>3.51</v>
      </c>
      <c r="G947" s="64"/>
      <c r="H947" s="154" t="s">
        <v>130</v>
      </c>
      <c r="I947" s="154"/>
      <c r="J947" s="20">
        <v>15.72</v>
      </c>
    </row>
    <row r="948" spans="1:10" ht="15.75" thickTop="1" x14ac:dyDescent="0.2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</row>
    <row r="949" spans="1:10" x14ac:dyDescent="0.25">
      <c r="A949" s="77" t="s">
        <v>719</v>
      </c>
      <c r="B949" s="76" t="s">
        <v>428</v>
      </c>
      <c r="C949" s="77" t="s">
        <v>429</v>
      </c>
      <c r="D949" s="77" t="s">
        <v>133</v>
      </c>
      <c r="E949" s="157" t="s">
        <v>430</v>
      </c>
      <c r="F949" s="157"/>
      <c r="G949" s="78" t="s">
        <v>431</v>
      </c>
      <c r="H949" s="76" t="s">
        <v>432</v>
      </c>
      <c r="I949" s="76" t="s">
        <v>433</v>
      </c>
      <c r="J949" s="76" t="s">
        <v>434</v>
      </c>
    </row>
    <row r="950" spans="1:10" x14ac:dyDescent="0.25">
      <c r="A950" s="109" t="s">
        <v>132</v>
      </c>
      <c r="B950" s="110" t="s">
        <v>720</v>
      </c>
      <c r="C950" s="109" t="s">
        <v>20</v>
      </c>
      <c r="D950" s="109" t="s">
        <v>721</v>
      </c>
      <c r="E950" s="155" t="s">
        <v>122</v>
      </c>
      <c r="F950" s="155"/>
      <c r="G950" s="111" t="s">
        <v>25</v>
      </c>
      <c r="H950" s="112">
        <v>1</v>
      </c>
      <c r="I950" s="113">
        <v>17.04</v>
      </c>
      <c r="J950" s="113">
        <v>17.04</v>
      </c>
    </row>
    <row r="951" spans="1:10" ht="25.5" x14ac:dyDescent="0.25">
      <c r="A951" s="65" t="s">
        <v>119</v>
      </c>
      <c r="B951" s="21" t="s">
        <v>264</v>
      </c>
      <c r="C951" s="65" t="s">
        <v>20</v>
      </c>
      <c r="D951" s="65" t="s">
        <v>254</v>
      </c>
      <c r="E951" s="156" t="s">
        <v>122</v>
      </c>
      <c r="F951" s="156"/>
      <c r="G951" s="22" t="s">
        <v>123</v>
      </c>
      <c r="H951" s="23">
        <v>0.14000000000000001</v>
      </c>
      <c r="I951" s="24">
        <v>18.45</v>
      </c>
      <c r="J951" s="24">
        <v>2.58</v>
      </c>
    </row>
    <row r="952" spans="1:10" ht="25.5" x14ac:dyDescent="0.25">
      <c r="A952" s="65" t="s">
        <v>119</v>
      </c>
      <c r="B952" s="21" t="s">
        <v>233</v>
      </c>
      <c r="C952" s="65" t="s">
        <v>20</v>
      </c>
      <c r="D952" s="65" t="s">
        <v>234</v>
      </c>
      <c r="E952" s="156" t="s">
        <v>122</v>
      </c>
      <c r="F952" s="156"/>
      <c r="G952" s="22" t="s">
        <v>123</v>
      </c>
      <c r="H952" s="23">
        <v>0.14000000000000001</v>
      </c>
      <c r="I952" s="24">
        <v>23.04</v>
      </c>
      <c r="J952" s="24">
        <v>3.22</v>
      </c>
    </row>
    <row r="953" spans="1:10" x14ac:dyDescent="0.25">
      <c r="A953" s="63" t="s">
        <v>136</v>
      </c>
      <c r="B953" s="25" t="s">
        <v>1039</v>
      </c>
      <c r="C953" s="63" t="s">
        <v>20</v>
      </c>
      <c r="D953" s="63" t="s">
        <v>1040</v>
      </c>
      <c r="E953" s="153" t="s">
        <v>137</v>
      </c>
      <c r="F953" s="153"/>
      <c r="G953" s="26" t="s">
        <v>25</v>
      </c>
      <c r="H953" s="27">
        <v>1.02</v>
      </c>
      <c r="I953" s="28">
        <v>10.93</v>
      </c>
      <c r="J953" s="28">
        <v>11.14</v>
      </c>
    </row>
    <row r="954" spans="1:10" s="29" customFormat="1" x14ac:dyDescent="0.25">
      <c r="A954" s="63" t="s">
        <v>136</v>
      </c>
      <c r="B954" s="25" t="s">
        <v>1006</v>
      </c>
      <c r="C954" s="63" t="s">
        <v>20</v>
      </c>
      <c r="D954" s="63" t="s">
        <v>1007</v>
      </c>
      <c r="E954" s="153" t="s">
        <v>137</v>
      </c>
      <c r="F954" s="153"/>
      <c r="G954" s="26" t="s">
        <v>25</v>
      </c>
      <c r="H954" s="27">
        <v>0.08</v>
      </c>
      <c r="I954" s="28">
        <v>1.31</v>
      </c>
      <c r="J954" s="28">
        <v>0.1</v>
      </c>
    </row>
    <row r="955" spans="1:10" s="29" customFormat="1" ht="25.5" x14ac:dyDescent="0.25">
      <c r="A955" s="64"/>
      <c r="B955" s="64"/>
      <c r="C955" s="64"/>
      <c r="D955" s="64"/>
      <c r="E955" s="64" t="s">
        <v>126</v>
      </c>
      <c r="F955" s="20">
        <v>2.1181716833890749</v>
      </c>
      <c r="G955" s="64" t="s">
        <v>127</v>
      </c>
      <c r="H955" s="20">
        <v>1.87</v>
      </c>
      <c r="I955" s="64" t="s">
        <v>128</v>
      </c>
      <c r="J955" s="20">
        <v>3.99</v>
      </c>
    </row>
    <row r="956" spans="1:10" ht="26.25" thickBot="1" x14ac:dyDescent="0.3">
      <c r="A956" s="64"/>
      <c r="B956" s="64"/>
      <c r="C956" s="64"/>
      <c r="D956" s="64"/>
      <c r="E956" s="64" t="s">
        <v>129</v>
      </c>
      <c r="F956" s="20">
        <v>4.91</v>
      </c>
      <c r="G956" s="64"/>
      <c r="H956" s="154" t="s">
        <v>130</v>
      </c>
      <c r="I956" s="154"/>
      <c r="J956" s="20">
        <v>21.95</v>
      </c>
    </row>
    <row r="957" spans="1:10" ht="15.75" thickTop="1" x14ac:dyDescent="0.2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</row>
    <row r="958" spans="1:10" x14ac:dyDescent="0.25">
      <c r="A958" s="77" t="s">
        <v>722</v>
      </c>
      <c r="B958" s="76" t="s">
        <v>428</v>
      </c>
      <c r="C958" s="77" t="s">
        <v>429</v>
      </c>
      <c r="D958" s="77" t="s">
        <v>133</v>
      </c>
      <c r="E958" s="157" t="s">
        <v>430</v>
      </c>
      <c r="F958" s="157"/>
      <c r="G958" s="78" t="s">
        <v>431</v>
      </c>
      <c r="H958" s="76" t="s">
        <v>432</v>
      </c>
      <c r="I958" s="76" t="s">
        <v>433</v>
      </c>
      <c r="J958" s="76" t="s">
        <v>434</v>
      </c>
    </row>
    <row r="959" spans="1:10" x14ac:dyDescent="0.25">
      <c r="A959" s="109" t="s">
        <v>132</v>
      </c>
      <c r="B959" s="110" t="s">
        <v>723</v>
      </c>
      <c r="C959" s="109" t="s">
        <v>20</v>
      </c>
      <c r="D959" s="109" t="s">
        <v>724</v>
      </c>
      <c r="E959" s="155" t="s">
        <v>122</v>
      </c>
      <c r="F959" s="155"/>
      <c r="G959" s="111" t="s">
        <v>26</v>
      </c>
      <c r="H959" s="112">
        <v>1</v>
      </c>
      <c r="I959" s="113">
        <v>23</v>
      </c>
      <c r="J959" s="113">
        <v>23</v>
      </c>
    </row>
    <row r="960" spans="1:10" ht="25.5" x14ac:dyDescent="0.25">
      <c r="A960" s="65" t="s">
        <v>119</v>
      </c>
      <c r="B960" s="21" t="s">
        <v>264</v>
      </c>
      <c r="C960" s="65" t="s">
        <v>20</v>
      </c>
      <c r="D960" s="65" t="s">
        <v>254</v>
      </c>
      <c r="E960" s="156" t="s">
        <v>122</v>
      </c>
      <c r="F960" s="156"/>
      <c r="G960" s="22" t="s">
        <v>123</v>
      </c>
      <c r="H960" s="23">
        <v>0.3</v>
      </c>
      <c r="I960" s="24">
        <v>18.45</v>
      </c>
      <c r="J960" s="24">
        <v>5.53</v>
      </c>
    </row>
    <row r="961" spans="1:10" ht="25.5" x14ac:dyDescent="0.25">
      <c r="A961" s="65" t="s">
        <v>119</v>
      </c>
      <c r="B961" s="21" t="s">
        <v>233</v>
      </c>
      <c r="C961" s="65" t="s">
        <v>20</v>
      </c>
      <c r="D961" s="65" t="s">
        <v>234</v>
      </c>
      <c r="E961" s="156" t="s">
        <v>122</v>
      </c>
      <c r="F961" s="156"/>
      <c r="G961" s="22" t="s">
        <v>123</v>
      </c>
      <c r="H961" s="23">
        <v>0.3</v>
      </c>
      <c r="I961" s="24">
        <v>23.04</v>
      </c>
      <c r="J961" s="24">
        <v>6.91</v>
      </c>
    </row>
    <row r="962" spans="1:10" s="29" customFormat="1" x14ac:dyDescent="0.25">
      <c r="A962" s="63" t="s">
        <v>136</v>
      </c>
      <c r="B962" s="25" t="s">
        <v>1041</v>
      </c>
      <c r="C962" s="63" t="s">
        <v>20</v>
      </c>
      <c r="D962" s="63" t="s">
        <v>724</v>
      </c>
      <c r="E962" s="153" t="s">
        <v>137</v>
      </c>
      <c r="F962" s="153"/>
      <c r="G962" s="26" t="s">
        <v>26</v>
      </c>
      <c r="H962" s="27">
        <v>1</v>
      </c>
      <c r="I962" s="28">
        <v>10.56</v>
      </c>
      <c r="J962" s="28">
        <v>10.56</v>
      </c>
    </row>
    <row r="963" spans="1:10" s="29" customFormat="1" ht="25.5" x14ac:dyDescent="0.25">
      <c r="A963" s="64"/>
      <c r="B963" s="64"/>
      <c r="C963" s="64"/>
      <c r="D963" s="64"/>
      <c r="E963" s="64" t="s">
        <v>126</v>
      </c>
      <c r="F963" s="20">
        <v>4.5442480225088921</v>
      </c>
      <c r="G963" s="64" t="s">
        <v>127</v>
      </c>
      <c r="H963" s="20">
        <v>4.0199999999999996</v>
      </c>
      <c r="I963" s="64" t="s">
        <v>128</v>
      </c>
      <c r="J963" s="20">
        <v>8.56</v>
      </c>
    </row>
    <row r="964" spans="1:10" s="29" customFormat="1" ht="26.25" thickBot="1" x14ac:dyDescent="0.3">
      <c r="A964" s="64"/>
      <c r="B964" s="64"/>
      <c r="C964" s="64"/>
      <c r="D964" s="64"/>
      <c r="E964" s="64" t="s">
        <v>129</v>
      </c>
      <c r="F964" s="20">
        <v>6.62</v>
      </c>
      <c r="G964" s="64"/>
      <c r="H964" s="154" t="s">
        <v>130</v>
      </c>
      <c r="I964" s="154"/>
      <c r="J964" s="20">
        <v>29.62</v>
      </c>
    </row>
    <row r="965" spans="1:10" s="29" customFormat="1" ht="15.75" thickTop="1" x14ac:dyDescent="0.2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</row>
    <row r="966" spans="1:10" s="29" customFormat="1" x14ac:dyDescent="0.25">
      <c r="A966" s="77" t="s">
        <v>725</v>
      </c>
      <c r="B966" s="76" t="s">
        <v>428</v>
      </c>
      <c r="C966" s="77" t="s">
        <v>429</v>
      </c>
      <c r="D966" s="77" t="s">
        <v>133</v>
      </c>
      <c r="E966" s="157" t="s">
        <v>430</v>
      </c>
      <c r="F966" s="157"/>
      <c r="G966" s="78" t="s">
        <v>431</v>
      </c>
      <c r="H966" s="76" t="s">
        <v>432</v>
      </c>
      <c r="I966" s="76" t="s">
        <v>433</v>
      </c>
      <c r="J966" s="76" t="s">
        <v>434</v>
      </c>
    </row>
    <row r="967" spans="1:10" s="29" customFormat="1" x14ac:dyDescent="0.25">
      <c r="A967" s="109" t="s">
        <v>132</v>
      </c>
      <c r="B967" s="110" t="s">
        <v>726</v>
      </c>
      <c r="C967" s="109" t="s">
        <v>20</v>
      </c>
      <c r="D967" s="109" t="s">
        <v>727</v>
      </c>
      <c r="E967" s="155" t="s">
        <v>122</v>
      </c>
      <c r="F967" s="155"/>
      <c r="G967" s="111" t="s">
        <v>26</v>
      </c>
      <c r="H967" s="112">
        <v>1</v>
      </c>
      <c r="I967" s="113">
        <v>65.599999999999994</v>
      </c>
      <c r="J967" s="113">
        <v>65.599999999999994</v>
      </c>
    </row>
    <row r="968" spans="1:10" ht="25.5" x14ac:dyDescent="0.25">
      <c r="A968" s="65" t="s">
        <v>119</v>
      </c>
      <c r="B968" s="21" t="s">
        <v>233</v>
      </c>
      <c r="C968" s="65" t="s">
        <v>20</v>
      </c>
      <c r="D968" s="65" t="s">
        <v>234</v>
      </c>
      <c r="E968" s="156" t="s">
        <v>122</v>
      </c>
      <c r="F968" s="156"/>
      <c r="G968" s="22" t="s">
        <v>123</v>
      </c>
      <c r="H968" s="23">
        <v>0.6</v>
      </c>
      <c r="I968" s="24">
        <v>23.04</v>
      </c>
      <c r="J968" s="24">
        <v>13.82</v>
      </c>
    </row>
    <row r="969" spans="1:10" ht="25.5" x14ac:dyDescent="0.25">
      <c r="A969" s="65" t="s">
        <v>119</v>
      </c>
      <c r="B969" s="21" t="s">
        <v>264</v>
      </c>
      <c r="C969" s="65" t="s">
        <v>20</v>
      </c>
      <c r="D969" s="65" t="s">
        <v>254</v>
      </c>
      <c r="E969" s="156" t="s">
        <v>122</v>
      </c>
      <c r="F969" s="156"/>
      <c r="G969" s="22" t="s">
        <v>123</v>
      </c>
      <c r="H969" s="23">
        <v>0.6</v>
      </c>
      <c r="I969" s="24">
        <v>18.45</v>
      </c>
      <c r="J969" s="24">
        <v>11.07</v>
      </c>
    </row>
    <row r="970" spans="1:10" x14ac:dyDescent="0.25">
      <c r="A970" s="63" t="s">
        <v>136</v>
      </c>
      <c r="B970" s="25" t="s">
        <v>1042</v>
      </c>
      <c r="C970" s="63" t="s">
        <v>20</v>
      </c>
      <c r="D970" s="63" t="s">
        <v>727</v>
      </c>
      <c r="E970" s="153" t="s">
        <v>137</v>
      </c>
      <c r="F970" s="153"/>
      <c r="G970" s="26" t="s">
        <v>26</v>
      </c>
      <c r="H970" s="27">
        <v>1</v>
      </c>
      <c r="I970" s="28">
        <v>40.71</v>
      </c>
      <c r="J970" s="28">
        <v>40.71</v>
      </c>
    </row>
    <row r="971" spans="1:10" ht="25.5" x14ac:dyDescent="0.25">
      <c r="A971" s="64"/>
      <c r="B971" s="64"/>
      <c r="C971" s="64"/>
      <c r="D971" s="64"/>
      <c r="E971" s="64" t="s">
        <v>126</v>
      </c>
      <c r="F971" s="20">
        <v>9.0938047459786588</v>
      </c>
      <c r="G971" s="64" t="s">
        <v>127</v>
      </c>
      <c r="H971" s="20">
        <v>8.0399999999999991</v>
      </c>
      <c r="I971" s="64" t="s">
        <v>128</v>
      </c>
      <c r="J971" s="20">
        <v>17.13</v>
      </c>
    </row>
    <row r="972" spans="1:10" ht="26.25" thickBot="1" x14ac:dyDescent="0.3">
      <c r="A972" s="64"/>
      <c r="B972" s="64"/>
      <c r="C972" s="64"/>
      <c r="D972" s="64"/>
      <c r="E972" s="64" t="s">
        <v>129</v>
      </c>
      <c r="F972" s="20">
        <v>18.899999999999999</v>
      </c>
      <c r="G972" s="64"/>
      <c r="H972" s="154" t="s">
        <v>130</v>
      </c>
      <c r="I972" s="154"/>
      <c r="J972" s="20">
        <v>84.5</v>
      </c>
    </row>
    <row r="973" spans="1:10" ht="15.75" thickTop="1" x14ac:dyDescent="0.2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</row>
    <row r="974" spans="1:10" x14ac:dyDescent="0.25">
      <c r="A974" s="77" t="s">
        <v>728</v>
      </c>
      <c r="B974" s="76" t="s">
        <v>428</v>
      </c>
      <c r="C974" s="77" t="s">
        <v>429</v>
      </c>
      <c r="D974" s="77" t="s">
        <v>133</v>
      </c>
      <c r="E974" s="157" t="s">
        <v>430</v>
      </c>
      <c r="F974" s="157"/>
      <c r="G974" s="78" t="s">
        <v>431</v>
      </c>
      <c r="H974" s="76" t="s">
        <v>432</v>
      </c>
      <c r="I974" s="76" t="s">
        <v>433</v>
      </c>
      <c r="J974" s="76" t="s">
        <v>434</v>
      </c>
    </row>
    <row r="975" spans="1:10" x14ac:dyDescent="0.25">
      <c r="A975" s="109" t="s">
        <v>132</v>
      </c>
      <c r="B975" s="110" t="s">
        <v>729</v>
      </c>
      <c r="C975" s="109" t="s">
        <v>20</v>
      </c>
      <c r="D975" s="109" t="s">
        <v>730</v>
      </c>
      <c r="E975" s="155" t="s">
        <v>122</v>
      </c>
      <c r="F975" s="155"/>
      <c r="G975" s="111" t="s">
        <v>26</v>
      </c>
      <c r="H975" s="112">
        <v>1</v>
      </c>
      <c r="I975" s="113">
        <v>337.67</v>
      </c>
      <c r="J975" s="113">
        <v>337.67</v>
      </c>
    </row>
    <row r="976" spans="1:10" s="29" customFormat="1" ht="25.5" x14ac:dyDescent="0.25">
      <c r="A976" s="65" t="s">
        <v>119</v>
      </c>
      <c r="B976" s="21" t="s">
        <v>233</v>
      </c>
      <c r="C976" s="65" t="s">
        <v>20</v>
      </c>
      <c r="D976" s="65" t="s">
        <v>234</v>
      </c>
      <c r="E976" s="156" t="s">
        <v>122</v>
      </c>
      <c r="F976" s="156"/>
      <c r="G976" s="22" t="s">
        <v>123</v>
      </c>
      <c r="H976" s="23">
        <v>0.9</v>
      </c>
      <c r="I976" s="24">
        <v>23.04</v>
      </c>
      <c r="J976" s="24">
        <v>20.73</v>
      </c>
    </row>
    <row r="977" spans="1:10" s="29" customFormat="1" ht="25.5" x14ac:dyDescent="0.25">
      <c r="A977" s="65" t="s">
        <v>119</v>
      </c>
      <c r="B977" s="21" t="s">
        <v>264</v>
      </c>
      <c r="C977" s="65" t="s">
        <v>20</v>
      </c>
      <c r="D977" s="65" t="s">
        <v>254</v>
      </c>
      <c r="E977" s="156" t="s">
        <v>122</v>
      </c>
      <c r="F977" s="156"/>
      <c r="G977" s="22" t="s">
        <v>123</v>
      </c>
      <c r="H977" s="23">
        <v>0.9</v>
      </c>
      <c r="I977" s="24">
        <v>18.45</v>
      </c>
      <c r="J977" s="24">
        <v>16.600000000000001</v>
      </c>
    </row>
    <row r="978" spans="1:10" s="29" customFormat="1" x14ac:dyDescent="0.25">
      <c r="A978" s="63" t="s">
        <v>136</v>
      </c>
      <c r="B978" s="25" t="s">
        <v>1043</v>
      </c>
      <c r="C978" s="63" t="s">
        <v>20</v>
      </c>
      <c r="D978" s="63" t="s">
        <v>730</v>
      </c>
      <c r="E978" s="153" t="s">
        <v>137</v>
      </c>
      <c r="F978" s="153"/>
      <c r="G978" s="26" t="s">
        <v>26</v>
      </c>
      <c r="H978" s="27">
        <v>1</v>
      </c>
      <c r="I978" s="28">
        <v>300.33999999999997</v>
      </c>
      <c r="J978" s="28">
        <v>300.33999999999997</v>
      </c>
    </row>
    <row r="979" spans="1:10" s="29" customFormat="1" ht="25.5" x14ac:dyDescent="0.25">
      <c r="A979" s="64"/>
      <c r="B979" s="64"/>
      <c r="C979" s="64"/>
      <c r="D979" s="64"/>
      <c r="E979" s="64" t="s">
        <v>126</v>
      </c>
      <c r="F979" s="20">
        <v>13.6486701704093</v>
      </c>
      <c r="G979" s="64" t="s">
        <v>127</v>
      </c>
      <c r="H979" s="20">
        <v>12.06</v>
      </c>
      <c r="I979" s="64" t="s">
        <v>128</v>
      </c>
      <c r="J979" s="20">
        <v>25.71</v>
      </c>
    </row>
    <row r="980" spans="1:10" s="29" customFormat="1" ht="26.25" thickBot="1" x14ac:dyDescent="0.3">
      <c r="A980" s="64"/>
      <c r="B980" s="64"/>
      <c r="C980" s="64"/>
      <c r="D980" s="64"/>
      <c r="E980" s="64" t="s">
        <v>129</v>
      </c>
      <c r="F980" s="20">
        <v>97.31</v>
      </c>
      <c r="G980" s="64"/>
      <c r="H980" s="154" t="s">
        <v>130</v>
      </c>
      <c r="I980" s="154"/>
      <c r="J980" s="20">
        <v>434.98</v>
      </c>
    </row>
    <row r="981" spans="1:10" s="29" customFormat="1" ht="15.75" thickTop="1" x14ac:dyDescent="0.2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</row>
    <row r="982" spans="1:10" s="29" customFormat="1" x14ac:dyDescent="0.25">
      <c r="A982" s="77" t="s">
        <v>731</v>
      </c>
      <c r="B982" s="76" t="s">
        <v>428</v>
      </c>
      <c r="C982" s="77" t="s">
        <v>429</v>
      </c>
      <c r="D982" s="77" t="s">
        <v>133</v>
      </c>
      <c r="E982" s="157" t="s">
        <v>430</v>
      </c>
      <c r="F982" s="157"/>
      <c r="G982" s="78" t="s">
        <v>431</v>
      </c>
      <c r="H982" s="76" t="s">
        <v>432</v>
      </c>
      <c r="I982" s="76" t="s">
        <v>433</v>
      </c>
      <c r="J982" s="76" t="s">
        <v>434</v>
      </c>
    </row>
    <row r="983" spans="1:10" s="29" customFormat="1" x14ac:dyDescent="0.25">
      <c r="A983" s="109" t="s">
        <v>132</v>
      </c>
      <c r="B983" s="110" t="s">
        <v>76</v>
      </c>
      <c r="C983" s="109" t="s">
        <v>20</v>
      </c>
      <c r="D983" s="109" t="s">
        <v>77</v>
      </c>
      <c r="E983" s="155" t="s">
        <v>122</v>
      </c>
      <c r="F983" s="155"/>
      <c r="G983" s="111" t="s">
        <v>26</v>
      </c>
      <c r="H983" s="112">
        <v>1</v>
      </c>
      <c r="I983" s="113">
        <v>227.06</v>
      </c>
      <c r="J983" s="113">
        <v>227.06</v>
      </c>
    </row>
    <row r="984" spans="1:10" ht="25.5" x14ac:dyDescent="0.25">
      <c r="A984" s="65" t="s">
        <v>119</v>
      </c>
      <c r="B984" s="21" t="s">
        <v>233</v>
      </c>
      <c r="C984" s="65" t="s">
        <v>20</v>
      </c>
      <c r="D984" s="65" t="s">
        <v>234</v>
      </c>
      <c r="E984" s="156" t="s">
        <v>122</v>
      </c>
      <c r="F984" s="156"/>
      <c r="G984" s="22" t="s">
        <v>123</v>
      </c>
      <c r="H984" s="23">
        <v>0.9</v>
      </c>
      <c r="I984" s="24">
        <v>23.04</v>
      </c>
      <c r="J984" s="24">
        <v>20.73</v>
      </c>
    </row>
    <row r="985" spans="1:10" ht="25.5" x14ac:dyDescent="0.25">
      <c r="A985" s="65" t="s">
        <v>119</v>
      </c>
      <c r="B985" s="21" t="s">
        <v>264</v>
      </c>
      <c r="C985" s="65" t="s">
        <v>20</v>
      </c>
      <c r="D985" s="65" t="s">
        <v>254</v>
      </c>
      <c r="E985" s="156" t="s">
        <v>122</v>
      </c>
      <c r="F985" s="156"/>
      <c r="G985" s="22" t="s">
        <v>123</v>
      </c>
      <c r="H985" s="23">
        <v>0.9</v>
      </c>
      <c r="I985" s="24">
        <v>18.45</v>
      </c>
      <c r="J985" s="24">
        <v>16.600000000000001</v>
      </c>
    </row>
    <row r="986" spans="1:10" x14ac:dyDescent="0.25">
      <c r="A986" s="63" t="s">
        <v>136</v>
      </c>
      <c r="B986" s="25" t="s">
        <v>265</v>
      </c>
      <c r="C986" s="63" t="s">
        <v>20</v>
      </c>
      <c r="D986" s="63" t="s">
        <v>266</v>
      </c>
      <c r="E986" s="153" t="s">
        <v>137</v>
      </c>
      <c r="F986" s="153"/>
      <c r="G986" s="26" t="s">
        <v>26</v>
      </c>
      <c r="H986" s="27">
        <v>1</v>
      </c>
      <c r="I986" s="28">
        <v>189.73</v>
      </c>
      <c r="J986" s="28">
        <v>189.73</v>
      </c>
    </row>
    <row r="987" spans="1:10" ht="25.5" x14ac:dyDescent="0.25">
      <c r="A987" s="64"/>
      <c r="B987" s="64"/>
      <c r="C987" s="64"/>
      <c r="D987" s="64"/>
      <c r="E987" s="64" t="s">
        <v>126</v>
      </c>
      <c r="F987" s="20">
        <v>13.6486701704093</v>
      </c>
      <c r="G987" s="64" t="s">
        <v>127</v>
      </c>
      <c r="H987" s="20">
        <v>12.06</v>
      </c>
      <c r="I987" s="64" t="s">
        <v>128</v>
      </c>
      <c r="J987" s="20">
        <v>25.71</v>
      </c>
    </row>
    <row r="988" spans="1:10" ht="26.25" thickBot="1" x14ac:dyDescent="0.3">
      <c r="A988" s="64"/>
      <c r="B988" s="64"/>
      <c r="C988" s="64"/>
      <c r="D988" s="64"/>
      <c r="E988" s="64" t="s">
        <v>129</v>
      </c>
      <c r="F988" s="20">
        <v>65.430000000000007</v>
      </c>
      <c r="G988" s="64"/>
      <c r="H988" s="154" t="s">
        <v>130</v>
      </c>
      <c r="I988" s="154"/>
      <c r="J988" s="20">
        <v>292.49</v>
      </c>
    </row>
    <row r="989" spans="1:10" ht="15.75" thickTop="1" x14ac:dyDescent="0.2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</row>
    <row r="990" spans="1:10" x14ac:dyDescent="0.25">
      <c r="A990" s="77" t="s">
        <v>732</v>
      </c>
      <c r="B990" s="76" t="s">
        <v>428</v>
      </c>
      <c r="C990" s="77" t="s">
        <v>429</v>
      </c>
      <c r="D990" s="77" t="s">
        <v>133</v>
      </c>
      <c r="E990" s="157" t="s">
        <v>430</v>
      </c>
      <c r="F990" s="157"/>
      <c r="G990" s="78" t="s">
        <v>431</v>
      </c>
      <c r="H990" s="76" t="s">
        <v>432</v>
      </c>
      <c r="I990" s="76" t="s">
        <v>433</v>
      </c>
      <c r="J990" s="76" t="s">
        <v>434</v>
      </c>
    </row>
    <row r="991" spans="1:10" ht="25.5" x14ac:dyDescent="0.25">
      <c r="A991" s="109" t="s">
        <v>132</v>
      </c>
      <c r="B991" s="110" t="s">
        <v>733</v>
      </c>
      <c r="C991" s="109" t="s">
        <v>24</v>
      </c>
      <c r="D991" s="109" t="s">
        <v>734</v>
      </c>
      <c r="E991" s="155" t="s">
        <v>252</v>
      </c>
      <c r="F991" s="155"/>
      <c r="G991" s="111" t="s">
        <v>26</v>
      </c>
      <c r="H991" s="112">
        <v>1</v>
      </c>
      <c r="I991" s="113">
        <v>40.799999999999997</v>
      </c>
      <c r="J991" s="113">
        <v>40.799999999999997</v>
      </c>
    </row>
    <row r="992" spans="1:10" ht="25.5" x14ac:dyDescent="0.25">
      <c r="A992" s="65" t="s">
        <v>119</v>
      </c>
      <c r="B992" s="21" t="s">
        <v>253</v>
      </c>
      <c r="C992" s="65" t="s">
        <v>24</v>
      </c>
      <c r="D992" s="65" t="s">
        <v>254</v>
      </c>
      <c r="E992" s="156" t="s">
        <v>150</v>
      </c>
      <c r="F992" s="156"/>
      <c r="G992" s="22" t="s">
        <v>123</v>
      </c>
      <c r="H992" s="23">
        <v>0.37</v>
      </c>
      <c r="I992" s="24">
        <v>22.03</v>
      </c>
      <c r="J992" s="24">
        <v>8.15</v>
      </c>
    </row>
    <row r="993" spans="1:10" s="29" customFormat="1" ht="25.5" x14ac:dyDescent="0.25">
      <c r="A993" s="65" t="s">
        <v>119</v>
      </c>
      <c r="B993" s="21" t="s">
        <v>255</v>
      </c>
      <c r="C993" s="65" t="s">
        <v>24</v>
      </c>
      <c r="D993" s="65" t="s">
        <v>234</v>
      </c>
      <c r="E993" s="156" t="s">
        <v>150</v>
      </c>
      <c r="F993" s="156"/>
      <c r="G993" s="22" t="s">
        <v>123</v>
      </c>
      <c r="H993" s="23">
        <v>0.37</v>
      </c>
      <c r="I993" s="24">
        <v>26.91</v>
      </c>
      <c r="J993" s="24">
        <v>9.9499999999999993</v>
      </c>
    </row>
    <row r="994" spans="1:10" s="29" customFormat="1" ht="25.5" x14ac:dyDescent="0.25">
      <c r="A994" s="63" t="s">
        <v>136</v>
      </c>
      <c r="B994" s="25" t="s">
        <v>1044</v>
      </c>
      <c r="C994" s="63" t="s">
        <v>24</v>
      </c>
      <c r="D994" s="63" t="s">
        <v>1045</v>
      </c>
      <c r="E994" s="153" t="s">
        <v>137</v>
      </c>
      <c r="F994" s="153"/>
      <c r="G994" s="26" t="s">
        <v>26</v>
      </c>
      <c r="H994" s="27">
        <v>1</v>
      </c>
      <c r="I994" s="28">
        <v>22.7</v>
      </c>
      <c r="J994" s="28">
        <v>22.7</v>
      </c>
    </row>
    <row r="995" spans="1:10" ht="25.5" x14ac:dyDescent="0.25">
      <c r="A995" s="64"/>
      <c r="B995" s="64"/>
      <c r="C995" s="64"/>
      <c r="D995" s="64"/>
      <c r="E995" s="64" t="s">
        <v>126</v>
      </c>
      <c r="F995" s="20">
        <v>6.6995806126240911</v>
      </c>
      <c r="G995" s="64" t="s">
        <v>127</v>
      </c>
      <c r="H995" s="20">
        <v>5.92</v>
      </c>
      <c r="I995" s="64" t="s">
        <v>128</v>
      </c>
      <c r="J995" s="20">
        <v>12.62</v>
      </c>
    </row>
    <row r="996" spans="1:10" ht="26.25" thickBot="1" x14ac:dyDescent="0.3">
      <c r="A996" s="64"/>
      <c r="B996" s="64"/>
      <c r="C996" s="64"/>
      <c r="D996" s="64"/>
      <c r="E996" s="64" t="s">
        <v>129</v>
      </c>
      <c r="F996" s="20">
        <v>11.75</v>
      </c>
      <c r="G996" s="64"/>
      <c r="H996" s="154" t="s">
        <v>130</v>
      </c>
      <c r="I996" s="154"/>
      <c r="J996" s="20">
        <v>52.55</v>
      </c>
    </row>
    <row r="997" spans="1:10" ht="15.75" thickTop="1" x14ac:dyDescent="0.2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</row>
    <row r="998" spans="1:10" x14ac:dyDescent="0.25">
      <c r="A998" s="77" t="s">
        <v>735</v>
      </c>
      <c r="B998" s="76" t="s">
        <v>428</v>
      </c>
      <c r="C998" s="77" t="s">
        <v>429</v>
      </c>
      <c r="D998" s="77" t="s">
        <v>133</v>
      </c>
      <c r="E998" s="157" t="s">
        <v>430</v>
      </c>
      <c r="F998" s="157"/>
      <c r="G998" s="78" t="s">
        <v>431</v>
      </c>
      <c r="H998" s="76" t="s">
        <v>432</v>
      </c>
      <c r="I998" s="76" t="s">
        <v>433</v>
      </c>
      <c r="J998" s="76" t="s">
        <v>434</v>
      </c>
    </row>
    <row r="999" spans="1:10" x14ac:dyDescent="0.25">
      <c r="A999" s="109" t="s">
        <v>132</v>
      </c>
      <c r="B999" s="110" t="s">
        <v>736</v>
      </c>
      <c r="C999" s="109" t="s">
        <v>20</v>
      </c>
      <c r="D999" s="109" t="s">
        <v>737</v>
      </c>
      <c r="E999" s="155" t="s">
        <v>122</v>
      </c>
      <c r="F999" s="155"/>
      <c r="G999" s="111" t="s">
        <v>26</v>
      </c>
      <c r="H999" s="112">
        <v>1</v>
      </c>
      <c r="I999" s="113">
        <v>24.13</v>
      </c>
      <c r="J999" s="113">
        <v>24.13</v>
      </c>
    </row>
    <row r="1000" spans="1:10" s="29" customFormat="1" ht="25.5" x14ac:dyDescent="0.25">
      <c r="A1000" s="65" t="s">
        <v>119</v>
      </c>
      <c r="B1000" s="21" t="s">
        <v>264</v>
      </c>
      <c r="C1000" s="65" t="s">
        <v>20</v>
      </c>
      <c r="D1000" s="65" t="s">
        <v>254</v>
      </c>
      <c r="E1000" s="156" t="s">
        <v>122</v>
      </c>
      <c r="F1000" s="156"/>
      <c r="G1000" s="22" t="s">
        <v>123</v>
      </c>
      <c r="H1000" s="23">
        <v>0.03</v>
      </c>
      <c r="I1000" s="24">
        <v>18.45</v>
      </c>
      <c r="J1000" s="24">
        <v>0.55000000000000004</v>
      </c>
    </row>
    <row r="1001" spans="1:10" s="29" customFormat="1" ht="25.5" x14ac:dyDescent="0.25">
      <c r="A1001" s="65" t="s">
        <v>119</v>
      </c>
      <c r="B1001" s="21" t="s">
        <v>233</v>
      </c>
      <c r="C1001" s="65" t="s">
        <v>20</v>
      </c>
      <c r="D1001" s="65" t="s">
        <v>234</v>
      </c>
      <c r="E1001" s="156" t="s">
        <v>122</v>
      </c>
      <c r="F1001" s="156"/>
      <c r="G1001" s="22" t="s">
        <v>123</v>
      </c>
      <c r="H1001" s="23">
        <v>0.06</v>
      </c>
      <c r="I1001" s="24">
        <v>23.04</v>
      </c>
      <c r="J1001" s="24">
        <v>1.38</v>
      </c>
    </row>
    <row r="1002" spans="1:10" x14ac:dyDescent="0.25">
      <c r="A1002" s="63" t="s">
        <v>136</v>
      </c>
      <c r="B1002" s="25" t="s">
        <v>1046</v>
      </c>
      <c r="C1002" s="63" t="s">
        <v>20</v>
      </c>
      <c r="D1002" s="63" t="s">
        <v>1047</v>
      </c>
      <c r="E1002" s="153" t="s">
        <v>137</v>
      </c>
      <c r="F1002" s="153"/>
      <c r="G1002" s="26" t="s">
        <v>26</v>
      </c>
      <c r="H1002" s="27">
        <v>1</v>
      </c>
      <c r="I1002" s="28">
        <v>22.2</v>
      </c>
      <c r="J1002" s="28">
        <v>22.2</v>
      </c>
    </row>
    <row r="1003" spans="1:10" ht="25.5" x14ac:dyDescent="0.25">
      <c r="A1003" s="64"/>
      <c r="B1003" s="64"/>
      <c r="C1003" s="64"/>
      <c r="D1003" s="64"/>
      <c r="E1003" s="64" t="s">
        <v>126</v>
      </c>
      <c r="F1003" s="20">
        <v>0.71136592875723315</v>
      </c>
      <c r="G1003" s="64" t="s">
        <v>127</v>
      </c>
      <c r="H1003" s="20">
        <v>0.63</v>
      </c>
      <c r="I1003" s="64" t="s">
        <v>128</v>
      </c>
      <c r="J1003" s="20">
        <v>1.34</v>
      </c>
    </row>
    <row r="1004" spans="1:10" ht="26.25" thickBot="1" x14ac:dyDescent="0.3">
      <c r="A1004" s="64"/>
      <c r="B1004" s="64"/>
      <c r="C1004" s="64"/>
      <c r="D1004" s="64"/>
      <c r="E1004" s="64" t="s">
        <v>129</v>
      </c>
      <c r="F1004" s="20">
        <v>6.95</v>
      </c>
      <c r="G1004" s="64"/>
      <c r="H1004" s="154" t="s">
        <v>130</v>
      </c>
      <c r="I1004" s="154"/>
      <c r="J1004" s="20">
        <v>31.08</v>
      </c>
    </row>
    <row r="1005" spans="1:10" s="29" customFormat="1" ht="15.75" thickTop="1" x14ac:dyDescent="0.2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</row>
    <row r="1006" spans="1:10" s="29" customFormat="1" x14ac:dyDescent="0.25">
      <c r="A1006" s="77" t="s">
        <v>738</v>
      </c>
      <c r="B1006" s="76" t="s">
        <v>428</v>
      </c>
      <c r="C1006" s="77" t="s">
        <v>429</v>
      </c>
      <c r="D1006" s="77" t="s">
        <v>133</v>
      </c>
      <c r="E1006" s="157" t="s">
        <v>430</v>
      </c>
      <c r="F1006" s="157"/>
      <c r="G1006" s="78" t="s">
        <v>431</v>
      </c>
      <c r="H1006" s="76" t="s">
        <v>432</v>
      </c>
      <c r="I1006" s="76" t="s">
        <v>433</v>
      </c>
      <c r="J1006" s="76" t="s">
        <v>434</v>
      </c>
    </row>
    <row r="1007" spans="1:10" ht="25.5" x14ac:dyDescent="0.25">
      <c r="A1007" s="109" t="s">
        <v>132</v>
      </c>
      <c r="B1007" s="110" t="s">
        <v>739</v>
      </c>
      <c r="C1007" s="109" t="s">
        <v>24</v>
      </c>
      <c r="D1007" s="109" t="s">
        <v>740</v>
      </c>
      <c r="E1007" s="155" t="s">
        <v>252</v>
      </c>
      <c r="F1007" s="155"/>
      <c r="G1007" s="111" t="s">
        <v>26</v>
      </c>
      <c r="H1007" s="112">
        <v>1</v>
      </c>
      <c r="I1007" s="113">
        <v>18.149999999999999</v>
      </c>
      <c r="J1007" s="113">
        <v>18.149999999999999</v>
      </c>
    </row>
    <row r="1008" spans="1:10" ht="25.5" x14ac:dyDescent="0.25">
      <c r="A1008" s="65" t="s">
        <v>119</v>
      </c>
      <c r="B1008" s="21" t="s">
        <v>253</v>
      </c>
      <c r="C1008" s="65" t="s">
        <v>24</v>
      </c>
      <c r="D1008" s="65" t="s">
        <v>254</v>
      </c>
      <c r="E1008" s="156" t="s">
        <v>150</v>
      </c>
      <c r="F1008" s="156"/>
      <c r="G1008" s="22" t="s">
        <v>123</v>
      </c>
      <c r="H1008" s="23">
        <v>6.9000000000000006E-2</v>
      </c>
      <c r="I1008" s="24">
        <v>22.03</v>
      </c>
      <c r="J1008" s="24">
        <v>1.52</v>
      </c>
    </row>
    <row r="1009" spans="1:10" ht="25.5" x14ac:dyDescent="0.25">
      <c r="A1009" s="65" t="s">
        <v>119</v>
      </c>
      <c r="B1009" s="21" t="s">
        <v>255</v>
      </c>
      <c r="C1009" s="65" t="s">
        <v>24</v>
      </c>
      <c r="D1009" s="65" t="s">
        <v>234</v>
      </c>
      <c r="E1009" s="156" t="s">
        <v>150</v>
      </c>
      <c r="F1009" s="156"/>
      <c r="G1009" s="22" t="s">
        <v>123</v>
      </c>
      <c r="H1009" s="23">
        <v>0.16550000000000001</v>
      </c>
      <c r="I1009" s="24">
        <v>26.91</v>
      </c>
      <c r="J1009" s="24">
        <v>4.45</v>
      </c>
    </row>
    <row r="1010" spans="1:10" x14ac:dyDescent="0.25">
      <c r="A1010" s="63" t="s">
        <v>136</v>
      </c>
      <c r="B1010" s="25" t="s">
        <v>491</v>
      </c>
      <c r="C1010" s="63" t="s">
        <v>24</v>
      </c>
      <c r="D1010" s="63" t="s">
        <v>492</v>
      </c>
      <c r="E1010" s="153" t="s">
        <v>137</v>
      </c>
      <c r="F1010" s="153"/>
      <c r="G1010" s="26" t="s">
        <v>26</v>
      </c>
      <c r="H1010" s="27">
        <v>1</v>
      </c>
      <c r="I1010" s="28">
        <v>2.2999999999999998</v>
      </c>
      <c r="J1010" s="28">
        <v>2.2999999999999998</v>
      </c>
    </row>
    <row r="1011" spans="1:10" s="29" customFormat="1" ht="25.5" x14ac:dyDescent="0.25">
      <c r="A1011" s="63" t="s">
        <v>136</v>
      </c>
      <c r="B1011" s="25" t="s">
        <v>1048</v>
      </c>
      <c r="C1011" s="63" t="s">
        <v>24</v>
      </c>
      <c r="D1011" s="63" t="s">
        <v>1049</v>
      </c>
      <c r="E1011" s="153" t="s">
        <v>137</v>
      </c>
      <c r="F1011" s="153"/>
      <c r="G1011" s="26" t="s">
        <v>26</v>
      </c>
      <c r="H1011" s="27">
        <v>1</v>
      </c>
      <c r="I1011" s="28">
        <v>9.8800000000000008</v>
      </c>
      <c r="J1011" s="28">
        <v>9.8800000000000008</v>
      </c>
    </row>
    <row r="1012" spans="1:10" s="29" customFormat="1" ht="25.5" x14ac:dyDescent="0.25">
      <c r="A1012" s="64"/>
      <c r="B1012" s="64"/>
      <c r="C1012" s="64"/>
      <c r="D1012" s="64"/>
      <c r="E1012" s="64" t="s">
        <v>126</v>
      </c>
      <c r="F1012" s="20">
        <v>2.2402718054891966</v>
      </c>
      <c r="G1012" s="64" t="s">
        <v>127</v>
      </c>
      <c r="H1012" s="20">
        <v>1.98</v>
      </c>
      <c r="I1012" s="64" t="s">
        <v>128</v>
      </c>
      <c r="J1012" s="20">
        <v>4.22</v>
      </c>
    </row>
    <row r="1013" spans="1:10" ht="26.25" thickBot="1" x14ac:dyDescent="0.3">
      <c r="A1013" s="64"/>
      <c r="B1013" s="64"/>
      <c r="C1013" s="64"/>
      <c r="D1013" s="64"/>
      <c r="E1013" s="64" t="s">
        <v>129</v>
      </c>
      <c r="F1013" s="20">
        <v>5.23</v>
      </c>
      <c r="G1013" s="64"/>
      <c r="H1013" s="154" t="s">
        <v>130</v>
      </c>
      <c r="I1013" s="154"/>
      <c r="J1013" s="20">
        <v>23.38</v>
      </c>
    </row>
    <row r="1014" spans="1:10" ht="15.75" thickTop="1" x14ac:dyDescent="0.2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</row>
    <row r="1015" spans="1:10" x14ac:dyDescent="0.25">
      <c r="A1015" s="77" t="s">
        <v>741</v>
      </c>
      <c r="B1015" s="76" t="s">
        <v>428</v>
      </c>
      <c r="C1015" s="77" t="s">
        <v>429</v>
      </c>
      <c r="D1015" s="77" t="s">
        <v>133</v>
      </c>
      <c r="E1015" s="157" t="s">
        <v>430</v>
      </c>
      <c r="F1015" s="157"/>
      <c r="G1015" s="78" t="s">
        <v>431</v>
      </c>
      <c r="H1015" s="76" t="s">
        <v>432</v>
      </c>
      <c r="I1015" s="76" t="s">
        <v>433</v>
      </c>
      <c r="J1015" s="76" t="s">
        <v>434</v>
      </c>
    </row>
    <row r="1016" spans="1:10" x14ac:dyDescent="0.25">
      <c r="A1016" s="109" t="s">
        <v>132</v>
      </c>
      <c r="B1016" s="110" t="s">
        <v>742</v>
      </c>
      <c r="C1016" s="109" t="s">
        <v>20</v>
      </c>
      <c r="D1016" s="109" t="s">
        <v>743</v>
      </c>
      <c r="E1016" s="155" t="s">
        <v>122</v>
      </c>
      <c r="F1016" s="155"/>
      <c r="G1016" s="111" t="s">
        <v>26</v>
      </c>
      <c r="H1016" s="112">
        <v>1</v>
      </c>
      <c r="I1016" s="113">
        <v>962.75</v>
      </c>
      <c r="J1016" s="113">
        <v>962.75</v>
      </c>
    </row>
    <row r="1017" spans="1:10" ht="25.5" x14ac:dyDescent="0.25">
      <c r="A1017" s="65" t="s">
        <v>119</v>
      </c>
      <c r="B1017" s="21" t="s">
        <v>264</v>
      </c>
      <c r="C1017" s="65" t="s">
        <v>20</v>
      </c>
      <c r="D1017" s="65" t="s">
        <v>254</v>
      </c>
      <c r="E1017" s="156" t="s">
        <v>122</v>
      </c>
      <c r="F1017" s="156"/>
      <c r="G1017" s="22" t="s">
        <v>123</v>
      </c>
      <c r="H1017" s="23">
        <v>4.4000000000000004</v>
      </c>
      <c r="I1017" s="24">
        <v>18.45</v>
      </c>
      <c r="J1017" s="24">
        <v>81.180000000000007</v>
      </c>
    </row>
    <row r="1018" spans="1:10" ht="25.5" x14ac:dyDescent="0.25">
      <c r="A1018" s="65" t="s">
        <v>119</v>
      </c>
      <c r="B1018" s="21" t="s">
        <v>233</v>
      </c>
      <c r="C1018" s="65" t="s">
        <v>20</v>
      </c>
      <c r="D1018" s="65" t="s">
        <v>234</v>
      </c>
      <c r="E1018" s="156" t="s">
        <v>122</v>
      </c>
      <c r="F1018" s="156"/>
      <c r="G1018" s="22" t="s">
        <v>123</v>
      </c>
      <c r="H1018" s="23">
        <v>4.4000000000000004</v>
      </c>
      <c r="I1018" s="24">
        <v>23.04</v>
      </c>
      <c r="J1018" s="24">
        <v>101.37</v>
      </c>
    </row>
    <row r="1019" spans="1:10" x14ac:dyDescent="0.25">
      <c r="A1019" s="63" t="s">
        <v>136</v>
      </c>
      <c r="B1019" s="25" t="s">
        <v>1039</v>
      </c>
      <c r="C1019" s="63" t="s">
        <v>20</v>
      </c>
      <c r="D1019" s="63" t="s">
        <v>1040</v>
      </c>
      <c r="E1019" s="153" t="s">
        <v>137</v>
      </c>
      <c r="F1019" s="153"/>
      <c r="G1019" s="26" t="s">
        <v>25</v>
      </c>
      <c r="H1019" s="27">
        <v>9</v>
      </c>
      <c r="I1019" s="28">
        <v>10.93</v>
      </c>
      <c r="J1019" s="28">
        <v>98.37</v>
      </c>
    </row>
    <row r="1020" spans="1:10" s="29" customFormat="1" x14ac:dyDescent="0.25">
      <c r="A1020" s="63" t="s">
        <v>136</v>
      </c>
      <c r="B1020" s="25" t="s">
        <v>1050</v>
      </c>
      <c r="C1020" s="63" t="s">
        <v>20</v>
      </c>
      <c r="D1020" s="63" t="s">
        <v>1051</v>
      </c>
      <c r="E1020" s="153" t="s">
        <v>137</v>
      </c>
      <c r="F1020" s="153"/>
      <c r="G1020" s="26" t="s">
        <v>26</v>
      </c>
      <c r="H1020" s="27">
        <v>1</v>
      </c>
      <c r="I1020" s="28">
        <v>6</v>
      </c>
      <c r="J1020" s="28">
        <v>6</v>
      </c>
    </row>
    <row r="1021" spans="1:10" x14ac:dyDescent="0.25">
      <c r="A1021" s="63" t="s">
        <v>136</v>
      </c>
      <c r="B1021" s="25" t="s">
        <v>1021</v>
      </c>
      <c r="C1021" s="63" t="s">
        <v>20</v>
      </c>
      <c r="D1021" s="63" t="s">
        <v>1022</v>
      </c>
      <c r="E1021" s="153" t="s">
        <v>137</v>
      </c>
      <c r="F1021" s="153"/>
      <c r="G1021" s="26" t="s">
        <v>26</v>
      </c>
      <c r="H1021" s="27">
        <v>3</v>
      </c>
      <c r="I1021" s="28">
        <v>2.58</v>
      </c>
      <c r="J1021" s="28">
        <v>7.74</v>
      </c>
    </row>
    <row r="1022" spans="1:10" x14ac:dyDescent="0.25">
      <c r="A1022" s="63" t="s">
        <v>136</v>
      </c>
      <c r="B1022" s="25" t="s">
        <v>1052</v>
      </c>
      <c r="C1022" s="63" t="s">
        <v>20</v>
      </c>
      <c r="D1022" s="63" t="s">
        <v>1053</v>
      </c>
      <c r="E1022" s="153" t="s">
        <v>137</v>
      </c>
      <c r="F1022" s="153"/>
      <c r="G1022" s="26" t="s">
        <v>26</v>
      </c>
      <c r="H1022" s="27">
        <v>1</v>
      </c>
      <c r="I1022" s="28">
        <v>4.59</v>
      </c>
      <c r="J1022" s="28">
        <v>4.59</v>
      </c>
    </row>
    <row r="1023" spans="1:10" x14ac:dyDescent="0.25">
      <c r="A1023" s="63" t="s">
        <v>136</v>
      </c>
      <c r="B1023" s="25" t="s">
        <v>1054</v>
      </c>
      <c r="C1023" s="63" t="s">
        <v>20</v>
      </c>
      <c r="D1023" s="63" t="s">
        <v>1055</v>
      </c>
      <c r="E1023" s="153" t="s">
        <v>137</v>
      </c>
      <c r="F1023" s="153"/>
      <c r="G1023" s="26" t="s">
        <v>25</v>
      </c>
      <c r="H1023" s="27">
        <v>3</v>
      </c>
      <c r="I1023" s="28">
        <v>10.67</v>
      </c>
      <c r="J1023" s="28">
        <v>32.01</v>
      </c>
    </row>
    <row r="1024" spans="1:10" x14ac:dyDescent="0.25">
      <c r="A1024" s="63" t="s">
        <v>136</v>
      </c>
      <c r="B1024" s="25" t="s">
        <v>1056</v>
      </c>
      <c r="C1024" s="63" t="s">
        <v>20</v>
      </c>
      <c r="D1024" s="63" t="s">
        <v>1057</v>
      </c>
      <c r="E1024" s="153" t="s">
        <v>137</v>
      </c>
      <c r="F1024" s="153"/>
      <c r="G1024" s="26" t="s">
        <v>26</v>
      </c>
      <c r="H1024" s="27">
        <v>1</v>
      </c>
      <c r="I1024" s="28">
        <v>83.37</v>
      </c>
      <c r="J1024" s="28">
        <v>83.37</v>
      </c>
    </row>
    <row r="1025" spans="1:10" x14ac:dyDescent="0.25">
      <c r="A1025" s="63" t="s">
        <v>136</v>
      </c>
      <c r="B1025" s="25" t="s">
        <v>1058</v>
      </c>
      <c r="C1025" s="63" t="s">
        <v>20</v>
      </c>
      <c r="D1025" s="63" t="s">
        <v>1059</v>
      </c>
      <c r="E1025" s="153" t="s">
        <v>137</v>
      </c>
      <c r="F1025" s="153"/>
      <c r="G1025" s="26" t="s">
        <v>26</v>
      </c>
      <c r="H1025" s="27">
        <v>1</v>
      </c>
      <c r="I1025" s="28">
        <v>548.12</v>
      </c>
      <c r="J1025" s="28">
        <v>548.12</v>
      </c>
    </row>
    <row r="1026" spans="1:10" s="29" customFormat="1" ht="25.5" x14ac:dyDescent="0.25">
      <c r="A1026" s="64"/>
      <c r="B1026" s="64"/>
      <c r="C1026" s="64"/>
      <c r="D1026" s="64"/>
      <c r="E1026" s="64" t="s">
        <v>126</v>
      </c>
      <c r="F1026" s="20">
        <v>66.730371078197166</v>
      </c>
      <c r="G1026" s="64" t="s">
        <v>127</v>
      </c>
      <c r="H1026" s="20">
        <v>58.97</v>
      </c>
      <c r="I1026" s="64" t="s">
        <v>128</v>
      </c>
      <c r="J1026" s="20">
        <v>125.7</v>
      </c>
    </row>
    <row r="1027" spans="1:10" s="29" customFormat="1" ht="26.25" thickBot="1" x14ac:dyDescent="0.3">
      <c r="A1027" s="64"/>
      <c r="B1027" s="64"/>
      <c r="C1027" s="64"/>
      <c r="D1027" s="64"/>
      <c r="E1027" s="64" t="s">
        <v>129</v>
      </c>
      <c r="F1027" s="20">
        <v>277.45999999999998</v>
      </c>
      <c r="G1027" s="64"/>
      <c r="H1027" s="154" t="s">
        <v>130</v>
      </c>
      <c r="I1027" s="154"/>
      <c r="J1027" s="20">
        <v>1240.21</v>
      </c>
    </row>
    <row r="1028" spans="1:10" ht="15.75" thickTop="1" x14ac:dyDescent="0.2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</row>
    <row r="1029" spans="1:10" x14ac:dyDescent="0.25">
      <c r="A1029" s="77" t="s">
        <v>744</v>
      </c>
      <c r="B1029" s="76" t="s">
        <v>428</v>
      </c>
      <c r="C1029" s="77" t="s">
        <v>429</v>
      </c>
      <c r="D1029" s="77" t="s">
        <v>133</v>
      </c>
      <c r="E1029" s="157" t="s">
        <v>430</v>
      </c>
      <c r="F1029" s="157"/>
      <c r="G1029" s="78" t="s">
        <v>431</v>
      </c>
      <c r="H1029" s="76" t="s">
        <v>432</v>
      </c>
      <c r="I1029" s="76" t="s">
        <v>433</v>
      </c>
      <c r="J1029" s="76" t="s">
        <v>434</v>
      </c>
    </row>
    <row r="1030" spans="1:10" x14ac:dyDescent="0.25">
      <c r="A1030" s="109" t="s">
        <v>132</v>
      </c>
      <c r="B1030" s="110" t="s">
        <v>745</v>
      </c>
      <c r="C1030" s="109" t="s">
        <v>20</v>
      </c>
      <c r="D1030" s="109" t="s">
        <v>746</v>
      </c>
      <c r="E1030" s="155" t="s">
        <v>122</v>
      </c>
      <c r="F1030" s="155"/>
      <c r="G1030" s="111" t="s">
        <v>26</v>
      </c>
      <c r="H1030" s="112">
        <v>1</v>
      </c>
      <c r="I1030" s="113">
        <v>1310.82</v>
      </c>
      <c r="J1030" s="113">
        <v>1310.82</v>
      </c>
    </row>
    <row r="1031" spans="1:10" s="29" customFormat="1" ht="25.5" x14ac:dyDescent="0.25">
      <c r="A1031" s="65" t="s">
        <v>119</v>
      </c>
      <c r="B1031" s="21" t="s">
        <v>233</v>
      </c>
      <c r="C1031" s="65" t="s">
        <v>20</v>
      </c>
      <c r="D1031" s="65" t="s">
        <v>234</v>
      </c>
      <c r="E1031" s="156" t="s">
        <v>122</v>
      </c>
      <c r="F1031" s="156"/>
      <c r="G1031" s="22" t="s">
        <v>123</v>
      </c>
      <c r="H1031" s="23">
        <v>5</v>
      </c>
      <c r="I1031" s="24">
        <v>23.04</v>
      </c>
      <c r="J1031" s="24">
        <v>115.2</v>
      </c>
    </row>
    <row r="1032" spans="1:10" s="29" customFormat="1" ht="25.5" x14ac:dyDescent="0.25">
      <c r="A1032" s="65" t="s">
        <v>119</v>
      </c>
      <c r="B1032" s="21" t="s">
        <v>264</v>
      </c>
      <c r="C1032" s="65" t="s">
        <v>20</v>
      </c>
      <c r="D1032" s="65" t="s">
        <v>254</v>
      </c>
      <c r="E1032" s="156" t="s">
        <v>122</v>
      </c>
      <c r="F1032" s="156"/>
      <c r="G1032" s="22" t="s">
        <v>123</v>
      </c>
      <c r="H1032" s="23">
        <v>5</v>
      </c>
      <c r="I1032" s="24">
        <v>18.45</v>
      </c>
      <c r="J1032" s="24">
        <v>92.25</v>
      </c>
    </row>
    <row r="1033" spans="1:10" x14ac:dyDescent="0.25">
      <c r="A1033" s="63" t="s">
        <v>136</v>
      </c>
      <c r="B1033" s="25" t="s">
        <v>1060</v>
      </c>
      <c r="C1033" s="63" t="s">
        <v>20</v>
      </c>
      <c r="D1033" s="63" t="s">
        <v>1061</v>
      </c>
      <c r="E1033" s="153" t="s">
        <v>137</v>
      </c>
      <c r="F1033" s="153"/>
      <c r="G1033" s="26" t="s">
        <v>26</v>
      </c>
      <c r="H1033" s="27">
        <v>1</v>
      </c>
      <c r="I1033" s="28">
        <v>597.1</v>
      </c>
      <c r="J1033" s="28">
        <v>597.1</v>
      </c>
    </row>
    <row r="1034" spans="1:10" x14ac:dyDescent="0.25">
      <c r="A1034" s="63" t="s">
        <v>136</v>
      </c>
      <c r="B1034" s="25" t="s">
        <v>1062</v>
      </c>
      <c r="C1034" s="63" t="s">
        <v>20</v>
      </c>
      <c r="D1034" s="63" t="s">
        <v>1063</v>
      </c>
      <c r="E1034" s="153" t="s">
        <v>137</v>
      </c>
      <c r="F1034" s="153"/>
      <c r="G1034" s="26" t="s">
        <v>26</v>
      </c>
      <c r="H1034" s="27">
        <v>3</v>
      </c>
      <c r="I1034" s="28">
        <v>3.37</v>
      </c>
      <c r="J1034" s="28">
        <v>10.11</v>
      </c>
    </row>
    <row r="1035" spans="1:10" x14ac:dyDescent="0.25">
      <c r="A1035" s="63" t="s">
        <v>136</v>
      </c>
      <c r="B1035" s="25" t="s">
        <v>1064</v>
      </c>
      <c r="C1035" s="63" t="s">
        <v>20</v>
      </c>
      <c r="D1035" s="63" t="s">
        <v>1065</v>
      </c>
      <c r="E1035" s="153" t="s">
        <v>137</v>
      </c>
      <c r="F1035" s="153"/>
      <c r="G1035" s="26" t="s">
        <v>25</v>
      </c>
      <c r="H1035" s="27">
        <v>12</v>
      </c>
      <c r="I1035" s="28">
        <v>30.1</v>
      </c>
      <c r="J1035" s="28">
        <v>361.2</v>
      </c>
    </row>
    <row r="1036" spans="1:10" x14ac:dyDescent="0.25">
      <c r="A1036" s="63" t="s">
        <v>136</v>
      </c>
      <c r="B1036" s="25" t="s">
        <v>1066</v>
      </c>
      <c r="C1036" s="63" t="s">
        <v>20</v>
      </c>
      <c r="D1036" s="63" t="s">
        <v>1067</v>
      </c>
      <c r="E1036" s="153" t="s">
        <v>137</v>
      </c>
      <c r="F1036" s="153"/>
      <c r="G1036" s="26" t="s">
        <v>25</v>
      </c>
      <c r="H1036" s="27">
        <v>3</v>
      </c>
      <c r="I1036" s="28">
        <v>19.72</v>
      </c>
      <c r="J1036" s="28">
        <v>59.16</v>
      </c>
    </row>
    <row r="1037" spans="1:10" x14ac:dyDescent="0.25">
      <c r="A1037" s="63" t="s">
        <v>136</v>
      </c>
      <c r="B1037" s="25" t="s">
        <v>1068</v>
      </c>
      <c r="C1037" s="63" t="s">
        <v>20</v>
      </c>
      <c r="D1037" s="63" t="s">
        <v>1069</v>
      </c>
      <c r="E1037" s="153" t="s">
        <v>137</v>
      </c>
      <c r="F1037" s="153"/>
      <c r="G1037" s="26" t="s">
        <v>26</v>
      </c>
      <c r="H1037" s="27">
        <v>1</v>
      </c>
      <c r="I1037" s="28">
        <v>56.02</v>
      </c>
      <c r="J1037" s="28">
        <v>56.02</v>
      </c>
    </row>
    <row r="1038" spans="1:10" x14ac:dyDescent="0.25">
      <c r="A1038" s="63" t="s">
        <v>136</v>
      </c>
      <c r="B1038" s="25" t="s">
        <v>1070</v>
      </c>
      <c r="C1038" s="63" t="s">
        <v>20</v>
      </c>
      <c r="D1038" s="63" t="s">
        <v>1071</v>
      </c>
      <c r="E1038" s="153" t="s">
        <v>137</v>
      </c>
      <c r="F1038" s="153"/>
      <c r="G1038" s="26" t="s">
        <v>26</v>
      </c>
      <c r="H1038" s="27">
        <v>1</v>
      </c>
      <c r="I1038" s="28">
        <v>7.9</v>
      </c>
      <c r="J1038" s="28">
        <v>7.9</v>
      </c>
    </row>
    <row r="1039" spans="1:10" s="29" customFormat="1" x14ac:dyDescent="0.25">
      <c r="A1039" s="63" t="s">
        <v>136</v>
      </c>
      <c r="B1039" s="25" t="s">
        <v>1072</v>
      </c>
      <c r="C1039" s="63" t="s">
        <v>20</v>
      </c>
      <c r="D1039" s="63" t="s">
        <v>1073</v>
      </c>
      <c r="E1039" s="153" t="s">
        <v>137</v>
      </c>
      <c r="F1039" s="153"/>
      <c r="G1039" s="26" t="s">
        <v>26</v>
      </c>
      <c r="H1039" s="27">
        <v>1</v>
      </c>
      <c r="I1039" s="28">
        <v>11.88</v>
      </c>
      <c r="J1039" s="28">
        <v>11.88</v>
      </c>
    </row>
    <row r="1040" spans="1:10" ht="25.5" x14ac:dyDescent="0.25">
      <c r="A1040" s="64"/>
      <c r="B1040" s="64"/>
      <c r="C1040" s="64"/>
      <c r="D1040" s="64"/>
      <c r="E1040" s="64" t="s">
        <v>126</v>
      </c>
      <c r="F1040" s="20">
        <v>75.834793199999993</v>
      </c>
      <c r="G1040" s="64" t="s">
        <v>127</v>
      </c>
      <c r="H1040" s="20">
        <v>67.02</v>
      </c>
      <c r="I1040" s="64" t="s">
        <v>128</v>
      </c>
      <c r="J1040" s="20">
        <v>142.85000000000002</v>
      </c>
    </row>
    <row r="1041" spans="1:10" ht="26.25" thickBot="1" x14ac:dyDescent="0.3">
      <c r="A1041" s="64"/>
      <c r="B1041" s="64"/>
      <c r="C1041" s="64"/>
      <c r="D1041" s="64"/>
      <c r="E1041" s="64" t="s">
        <v>129</v>
      </c>
      <c r="F1041" s="20">
        <v>377.77</v>
      </c>
      <c r="G1041" s="64"/>
      <c r="H1041" s="154" t="s">
        <v>130</v>
      </c>
      <c r="I1041" s="154"/>
      <c r="J1041" s="20">
        <v>1688.59</v>
      </c>
    </row>
    <row r="1042" spans="1:10" ht="15.75" thickTop="1" x14ac:dyDescent="0.2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</row>
    <row r="1043" spans="1:10" x14ac:dyDescent="0.25">
      <c r="A1043" s="77" t="s">
        <v>747</v>
      </c>
      <c r="B1043" s="76" t="s">
        <v>428</v>
      </c>
      <c r="C1043" s="77" t="s">
        <v>429</v>
      </c>
      <c r="D1043" s="77" t="s">
        <v>133</v>
      </c>
      <c r="E1043" s="157" t="s">
        <v>430</v>
      </c>
      <c r="F1043" s="157"/>
      <c r="G1043" s="78" t="s">
        <v>431</v>
      </c>
      <c r="H1043" s="76" t="s">
        <v>432</v>
      </c>
      <c r="I1043" s="76" t="s">
        <v>433</v>
      </c>
      <c r="J1043" s="76" t="s">
        <v>434</v>
      </c>
    </row>
    <row r="1044" spans="1:10" s="29" customFormat="1" x14ac:dyDescent="0.25">
      <c r="A1044" s="109" t="s">
        <v>132</v>
      </c>
      <c r="B1044" s="110" t="s">
        <v>748</v>
      </c>
      <c r="C1044" s="109" t="s">
        <v>20</v>
      </c>
      <c r="D1044" s="109" t="s">
        <v>749</v>
      </c>
      <c r="E1044" s="155" t="s">
        <v>122</v>
      </c>
      <c r="F1044" s="155"/>
      <c r="G1044" s="111" t="s">
        <v>26</v>
      </c>
      <c r="H1044" s="112">
        <v>1</v>
      </c>
      <c r="I1044" s="113">
        <v>109.86</v>
      </c>
      <c r="J1044" s="113">
        <v>109.86</v>
      </c>
    </row>
    <row r="1045" spans="1:10" s="29" customFormat="1" ht="25.5" x14ac:dyDescent="0.25">
      <c r="A1045" s="65" t="s">
        <v>119</v>
      </c>
      <c r="B1045" s="21" t="s">
        <v>233</v>
      </c>
      <c r="C1045" s="65" t="s">
        <v>20</v>
      </c>
      <c r="D1045" s="65" t="s">
        <v>234</v>
      </c>
      <c r="E1045" s="156" t="s">
        <v>122</v>
      </c>
      <c r="F1045" s="156"/>
      <c r="G1045" s="22" t="s">
        <v>123</v>
      </c>
      <c r="H1045" s="23">
        <v>1</v>
      </c>
      <c r="I1045" s="24">
        <v>23.04</v>
      </c>
      <c r="J1045" s="24">
        <v>23.04</v>
      </c>
    </row>
    <row r="1046" spans="1:10" ht="25.5" x14ac:dyDescent="0.25">
      <c r="A1046" s="65" t="s">
        <v>119</v>
      </c>
      <c r="B1046" s="21" t="s">
        <v>264</v>
      </c>
      <c r="C1046" s="65" t="s">
        <v>20</v>
      </c>
      <c r="D1046" s="65" t="s">
        <v>254</v>
      </c>
      <c r="E1046" s="156" t="s">
        <v>122</v>
      </c>
      <c r="F1046" s="156"/>
      <c r="G1046" s="22" t="s">
        <v>123</v>
      </c>
      <c r="H1046" s="23">
        <v>0.5</v>
      </c>
      <c r="I1046" s="24">
        <v>18.45</v>
      </c>
      <c r="J1046" s="24">
        <v>9.2200000000000006</v>
      </c>
    </row>
    <row r="1047" spans="1:10" x14ac:dyDescent="0.25">
      <c r="A1047" s="63" t="s">
        <v>136</v>
      </c>
      <c r="B1047" s="25" t="s">
        <v>1074</v>
      </c>
      <c r="C1047" s="63" t="s">
        <v>20</v>
      </c>
      <c r="D1047" s="63" t="s">
        <v>1075</v>
      </c>
      <c r="E1047" s="153" t="s">
        <v>137</v>
      </c>
      <c r="F1047" s="153"/>
      <c r="G1047" s="26" t="s">
        <v>26</v>
      </c>
      <c r="H1047" s="27">
        <v>1</v>
      </c>
      <c r="I1047" s="28">
        <v>77.599999999999994</v>
      </c>
      <c r="J1047" s="28">
        <v>77.599999999999994</v>
      </c>
    </row>
    <row r="1048" spans="1:10" ht="25.5" x14ac:dyDescent="0.25">
      <c r="A1048" s="64"/>
      <c r="B1048" s="64"/>
      <c r="C1048" s="64"/>
      <c r="D1048" s="64"/>
      <c r="E1048" s="64" t="s">
        <v>126</v>
      </c>
      <c r="F1048" s="20">
        <v>11.98173806869459</v>
      </c>
      <c r="G1048" s="64" t="s">
        <v>127</v>
      </c>
      <c r="H1048" s="20">
        <v>10.59</v>
      </c>
      <c r="I1048" s="64" t="s">
        <v>128</v>
      </c>
      <c r="J1048" s="20">
        <v>22.57</v>
      </c>
    </row>
    <row r="1049" spans="1:10" s="29" customFormat="1" ht="26.25" thickBot="1" x14ac:dyDescent="0.3">
      <c r="A1049" s="64"/>
      <c r="B1049" s="64"/>
      <c r="C1049" s="64"/>
      <c r="D1049" s="64"/>
      <c r="E1049" s="64" t="s">
        <v>129</v>
      </c>
      <c r="F1049" s="20">
        <v>31.66</v>
      </c>
      <c r="G1049" s="64"/>
      <c r="H1049" s="154" t="s">
        <v>130</v>
      </c>
      <c r="I1049" s="154"/>
      <c r="J1049" s="20">
        <v>141.52000000000001</v>
      </c>
    </row>
    <row r="1050" spans="1:10" ht="15.75" thickTop="1" x14ac:dyDescent="0.2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</row>
    <row r="1051" spans="1:10" x14ac:dyDescent="0.25">
      <c r="A1051" s="77" t="s">
        <v>750</v>
      </c>
      <c r="B1051" s="76" t="s">
        <v>428</v>
      </c>
      <c r="C1051" s="77" t="s">
        <v>429</v>
      </c>
      <c r="D1051" s="77" t="s">
        <v>133</v>
      </c>
      <c r="E1051" s="157" t="s">
        <v>430</v>
      </c>
      <c r="F1051" s="157"/>
      <c r="G1051" s="78" t="s">
        <v>431</v>
      </c>
      <c r="H1051" s="76" t="s">
        <v>432</v>
      </c>
      <c r="I1051" s="76" t="s">
        <v>433</v>
      </c>
      <c r="J1051" s="76" t="s">
        <v>434</v>
      </c>
    </row>
    <row r="1052" spans="1:10" x14ac:dyDescent="0.25">
      <c r="A1052" s="109" t="s">
        <v>132</v>
      </c>
      <c r="B1052" s="110" t="s">
        <v>751</v>
      </c>
      <c r="C1052" s="109" t="s">
        <v>20</v>
      </c>
      <c r="D1052" s="109" t="s">
        <v>752</v>
      </c>
      <c r="E1052" s="155" t="s">
        <v>122</v>
      </c>
      <c r="F1052" s="155"/>
      <c r="G1052" s="111" t="s">
        <v>26</v>
      </c>
      <c r="H1052" s="112">
        <v>1</v>
      </c>
      <c r="I1052" s="113">
        <v>1257.54</v>
      </c>
      <c r="J1052" s="113">
        <v>1257.54</v>
      </c>
    </row>
    <row r="1053" spans="1:10" ht="25.5" x14ac:dyDescent="0.25">
      <c r="A1053" s="65" t="s">
        <v>119</v>
      </c>
      <c r="B1053" s="21" t="s">
        <v>233</v>
      </c>
      <c r="C1053" s="65" t="s">
        <v>20</v>
      </c>
      <c r="D1053" s="65" t="s">
        <v>234</v>
      </c>
      <c r="E1053" s="156" t="s">
        <v>122</v>
      </c>
      <c r="F1053" s="156"/>
      <c r="G1053" s="22" t="s">
        <v>123</v>
      </c>
      <c r="H1053" s="23">
        <v>4</v>
      </c>
      <c r="I1053" s="24">
        <v>23.04</v>
      </c>
      <c r="J1053" s="24">
        <v>92.16</v>
      </c>
    </row>
    <row r="1054" spans="1:10" s="29" customFormat="1" ht="25.5" x14ac:dyDescent="0.25">
      <c r="A1054" s="65" t="s">
        <v>119</v>
      </c>
      <c r="B1054" s="21" t="s">
        <v>264</v>
      </c>
      <c r="C1054" s="65" t="s">
        <v>20</v>
      </c>
      <c r="D1054" s="65" t="s">
        <v>254</v>
      </c>
      <c r="E1054" s="156" t="s">
        <v>122</v>
      </c>
      <c r="F1054" s="156"/>
      <c r="G1054" s="22" t="s">
        <v>123</v>
      </c>
      <c r="H1054" s="23">
        <v>4</v>
      </c>
      <c r="I1054" s="24">
        <v>18.45</v>
      </c>
      <c r="J1054" s="24">
        <v>73.8</v>
      </c>
    </row>
    <row r="1055" spans="1:10" x14ac:dyDescent="0.25">
      <c r="A1055" s="63" t="s">
        <v>136</v>
      </c>
      <c r="B1055" s="25" t="s">
        <v>1076</v>
      </c>
      <c r="C1055" s="63" t="s">
        <v>20</v>
      </c>
      <c r="D1055" s="63" t="s">
        <v>1077</v>
      </c>
      <c r="E1055" s="153" t="s">
        <v>137</v>
      </c>
      <c r="F1055" s="153"/>
      <c r="G1055" s="26" t="s">
        <v>26</v>
      </c>
      <c r="H1055" s="27">
        <v>1</v>
      </c>
      <c r="I1055" s="28">
        <v>1091.58</v>
      </c>
      <c r="J1055" s="28">
        <v>1091.58</v>
      </c>
    </row>
    <row r="1056" spans="1:10" ht="25.5" x14ac:dyDescent="0.25">
      <c r="A1056" s="64"/>
      <c r="B1056" s="64"/>
      <c r="C1056" s="64"/>
      <c r="D1056" s="64"/>
      <c r="E1056" s="64" t="s">
        <v>126</v>
      </c>
      <c r="F1056" s="20">
        <v>60.667834580878051</v>
      </c>
      <c r="G1056" s="64" t="s">
        <v>127</v>
      </c>
      <c r="H1056" s="20">
        <v>53.61</v>
      </c>
      <c r="I1056" s="64" t="s">
        <v>128</v>
      </c>
      <c r="J1056" s="20">
        <v>114.27999999999999</v>
      </c>
    </row>
    <row r="1057" spans="1:10" ht="26.25" thickBot="1" x14ac:dyDescent="0.3">
      <c r="A1057" s="64"/>
      <c r="B1057" s="64"/>
      <c r="C1057" s="64"/>
      <c r="D1057" s="64"/>
      <c r="E1057" s="64" t="s">
        <v>129</v>
      </c>
      <c r="F1057" s="20">
        <v>362.42</v>
      </c>
      <c r="G1057" s="64"/>
      <c r="H1057" s="154" t="s">
        <v>130</v>
      </c>
      <c r="I1057" s="154"/>
      <c r="J1057" s="20">
        <v>1619.96</v>
      </c>
    </row>
    <row r="1058" spans="1:10" s="29" customFormat="1" ht="15.75" thickTop="1" x14ac:dyDescent="0.2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</row>
    <row r="1059" spans="1:10" s="29" customFormat="1" x14ac:dyDescent="0.25">
      <c r="A1059" s="77" t="s">
        <v>753</v>
      </c>
      <c r="B1059" s="76" t="s">
        <v>428</v>
      </c>
      <c r="C1059" s="77" t="s">
        <v>429</v>
      </c>
      <c r="D1059" s="77" t="s">
        <v>133</v>
      </c>
      <c r="E1059" s="157" t="s">
        <v>430</v>
      </c>
      <c r="F1059" s="157"/>
      <c r="G1059" s="78" t="s">
        <v>431</v>
      </c>
      <c r="H1059" s="76" t="s">
        <v>432</v>
      </c>
      <c r="I1059" s="76" t="s">
        <v>433</v>
      </c>
      <c r="J1059" s="76" t="s">
        <v>434</v>
      </c>
    </row>
    <row r="1060" spans="1:10" x14ac:dyDescent="0.25">
      <c r="A1060" s="109" t="s">
        <v>132</v>
      </c>
      <c r="B1060" s="110" t="s">
        <v>754</v>
      </c>
      <c r="C1060" s="109" t="s">
        <v>20</v>
      </c>
      <c r="D1060" s="109" t="s">
        <v>755</v>
      </c>
      <c r="E1060" s="155" t="s">
        <v>122</v>
      </c>
      <c r="F1060" s="155"/>
      <c r="G1060" s="111" t="s">
        <v>26</v>
      </c>
      <c r="H1060" s="112">
        <v>1</v>
      </c>
      <c r="I1060" s="113">
        <v>1798.43</v>
      </c>
      <c r="J1060" s="113">
        <v>1798.43</v>
      </c>
    </row>
    <row r="1061" spans="1:10" ht="25.5" x14ac:dyDescent="0.25">
      <c r="A1061" s="65" t="s">
        <v>119</v>
      </c>
      <c r="B1061" s="21" t="s">
        <v>233</v>
      </c>
      <c r="C1061" s="65" t="s">
        <v>20</v>
      </c>
      <c r="D1061" s="65" t="s">
        <v>234</v>
      </c>
      <c r="E1061" s="156" t="s">
        <v>122</v>
      </c>
      <c r="F1061" s="156"/>
      <c r="G1061" s="22" t="s">
        <v>123</v>
      </c>
      <c r="H1061" s="23">
        <v>8</v>
      </c>
      <c r="I1061" s="24">
        <v>23.04</v>
      </c>
      <c r="J1061" s="24">
        <v>184.32</v>
      </c>
    </row>
    <row r="1062" spans="1:10" ht="25.5" x14ac:dyDescent="0.25">
      <c r="A1062" s="65" t="s">
        <v>119</v>
      </c>
      <c r="B1062" s="21" t="s">
        <v>264</v>
      </c>
      <c r="C1062" s="65" t="s">
        <v>20</v>
      </c>
      <c r="D1062" s="65" t="s">
        <v>254</v>
      </c>
      <c r="E1062" s="156" t="s">
        <v>122</v>
      </c>
      <c r="F1062" s="156"/>
      <c r="G1062" s="22" t="s">
        <v>123</v>
      </c>
      <c r="H1062" s="23">
        <v>4</v>
      </c>
      <c r="I1062" s="24">
        <v>18.45</v>
      </c>
      <c r="J1062" s="24">
        <v>73.8</v>
      </c>
    </row>
    <row r="1063" spans="1:10" x14ac:dyDescent="0.25">
      <c r="A1063" s="63" t="s">
        <v>136</v>
      </c>
      <c r="B1063" s="25" t="s">
        <v>1078</v>
      </c>
      <c r="C1063" s="63" t="s">
        <v>20</v>
      </c>
      <c r="D1063" s="63" t="s">
        <v>1079</v>
      </c>
      <c r="E1063" s="153" t="s">
        <v>137</v>
      </c>
      <c r="F1063" s="153"/>
      <c r="G1063" s="26" t="s">
        <v>26</v>
      </c>
      <c r="H1063" s="27">
        <v>1</v>
      </c>
      <c r="I1063" s="28">
        <v>1540.31</v>
      </c>
      <c r="J1063" s="28">
        <v>1540.31</v>
      </c>
    </row>
    <row r="1064" spans="1:10" s="29" customFormat="1" ht="25.5" x14ac:dyDescent="0.25">
      <c r="A1064" s="64"/>
      <c r="B1064" s="64"/>
      <c r="C1064" s="64"/>
      <c r="D1064" s="64"/>
      <c r="E1064" s="64" t="s">
        <v>126</v>
      </c>
      <c r="F1064" s="20">
        <v>95.875139399999995</v>
      </c>
      <c r="G1064" s="64" t="s">
        <v>127</v>
      </c>
      <c r="H1064" s="20">
        <v>84.72</v>
      </c>
      <c r="I1064" s="64" t="s">
        <v>128</v>
      </c>
      <c r="J1064" s="20">
        <v>180.6</v>
      </c>
    </row>
    <row r="1065" spans="1:10" ht="26.25" thickBot="1" x14ac:dyDescent="0.3">
      <c r="A1065" s="64"/>
      <c r="B1065" s="64"/>
      <c r="C1065" s="64"/>
      <c r="D1065" s="64"/>
      <c r="E1065" s="64" t="s">
        <v>129</v>
      </c>
      <c r="F1065" s="20">
        <v>518.29999999999995</v>
      </c>
      <c r="G1065" s="64"/>
      <c r="H1065" s="154" t="s">
        <v>130</v>
      </c>
      <c r="I1065" s="154"/>
      <c r="J1065" s="20">
        <v>2316.73</v>
      </c>
    </row>
    <row r="1066" spans="1:10" ht="15.75" thickTop="1" x14ac:dyDescent="0.2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</row>
    <row r="1067" spans="1:10" x14ac:dyDescent="0.25">
      <c r="A1067" s="77" t="s">
        <v>756</v>
      </c>
      <c r="B1067" s="76" t="s">
        <v>428</v>
      </c>
      <c r="C1067" s="77" t="s">
        <v>429</v>
      </c>
      <c r="D1067" s="77" t="s">
        <v>133</v>
      </c>
      <c r="E1067" s="157" t="s">
        <v>430</v>
      </c>
      <c r="F1067" s="157"/>
      <c r="G1067" s="78" t="s">
        <v>431</v>
      </c>
      <c r="H1067" s="76" t="s">
        <v>432</v>
      </c>
      <c r="I1067" s="76" t="s">
        <v>433</v>
      </c>
      <c r="J1067" s="76" t="s">
        <v>434</v>
      </c>
    </row>
    <row r="1068" spans="1:10" s="29" customFormat="1" x14ac:dyDescent="0.25">
      <c r="A1068" s="109" t="s">
        <v>132</v>
      </c>
      <c r="B1068" s="110" t="s">
        <v>757</v>
      </c>
      <c r="C1068" s="109" t="s">
        <v>20</v>
      </c>
      <c r="D1068" s="109" t="s">
        <v>758</v>
      </c>
      <c r="E1068" s="155" t="s">
        <v>122</v>
      </c>
      <c r="F1068" s="155"/>
      <c r="G1068" s="111" t="s">
        <v>26</v>
      </c>
      <c r="H1068" s="112">
        <v>1</v>
      </c>
      <c r="I1068" s="113">
        <v>1290.78</v>
      </c>
      <c r="J1068" s="113">
        <v>1290.78</v>
      </c>
    </row>
    <row r="1069" spans="1:10" s="29" customFormat="1" ht="25.5" x14ac:dyDescent="0.25">
      <c r="A1069" s="65" t="s">
        <v>119</v>
      </c>
      <c r="B1069" s="21" t="s">
        <v>264</v>
      </c>
      <c r="C1069" s="65" t="s">
        <v>20</v>
      </c>
      <c r="D1069" s="65" t="s">
        <v>254</v>
      </c>
      <c r="E1069" s="156" t="s">
        <v>122</v>
      </c>
      <c r="F1069" s="156"/>
      <c r="G1069" s="22" t="s">
        <v>123</v>
      </c>
      <c r="H1069" s="23">
        <v>3</v>
      </c>
      <c r="I1069" s="24">
        <v>18.45</v>
      </c>
      <c r="J1069" s="24">
        <v>55.35</v>
      </c>
    </row>
    <row r="1070" spans="1:10" ht="25.5" x14ac:dyDescent="0.25">
      <c r="A1070" s="65" t="s">
        <v>119</v>
      </c>
      <c r="B1070" s="21" t="s">
        <v>233</v>
      </c>
      <c r="C1070" s="65" t="s">
        <v>20</v>
      </c>
      <c r="D1070" s="65" t="s">
        <v>234</v>
      </c>
      <c r="E1070" s="156" t="s">
        <v>122</v>
      </c>
      <c r="F1070" s="156"/>
      <c r="G1070" s="22" t="s">
        <v>123</v>
      </c>
      <c r="H1070" s="23">
        <v>3</v>
      </c>
      <c r="I1070" s="24">
        <v>23.04</v>
      </c>
      <c r="J1070" s="24">
        <v>69.12</v>
      </c>
    </row>
    <row r="1071" spans="1:10" x14ac:dyDescent="0.25">
      <c r="A1071" s="63" t="s">
        <v>136</v>
      </c>
      <c r="B1071" s="25" t="s">
        <v>1080</v>
      </c>
      <c r="C1071" s="63" t="s">
        <v>20</v>
      </c>
      <c r="D1071" s="63" t="s">
        <v>1081</v>
      </c>
      <c r="E1071" s="153" t="s">
        <v>137</v>
      </c>
      <c r="F1071" s="153"/>
      <c r="G1071" s="26" t="s">
        <v>26</v>
      </c>
      <c r="H1071" s="27">
        <v>1</v>
      </c>
      <c r="I1071" s="28">
        <v>1166.31</v>
      </c>
      <c r="J1071" s="28">
        <v>1166.31</v>
      </c>
    </row>
    <row r="1072" spans="1:10" ht="25.5" x14ac:dyDescent="0.25">
      <c r="A1072" s="64"/>
      <c r="B1072" s="64"/>
      <c r="C1072" s="64"/>
      <c r="D1072" s="64"/>
      <c r="E1072" s="64" t="s">
        <v>126</v>
      </c>
      <c r="F1072" s="20">
        <v>45.500875899999997</v>
      </c>
      <c r="G1072" s="64" t="s">
        <v>127</v>
      </c>
      <c r="H1072" s="20">
        <v>40.21</v>
      </c>
      <c r="I1072" s="64" t="s">
        <v>128</v>
      </c>
      <c r="J1072" s="20">
        <v>85.71</v>
      </c>
    </row>
    <row r="1073" spans="1:10" ht="26.25" thickBot="1" x14ac:dyDescent="0.3">
      <c r="A1073" s="64"/>
      <c r="B1073" s="64"/>
      <c r="C1073" s="64"/>
      <c r="D1073" s="64"/>
      <c r="E1073" s="64" t="s">
        <v>129</v>
      </c>
      <c r="F1073" s="20">
        <v>372</v>
      </c>
      <c r="G1073" s="64"/>
      <c r="H1073" s="154" t="s">
        <v>130</v>
      </c>
      <c r="I1073" s="154"/>
      <c r="J1073" s="20">
        <v>1662.78</v>
      </c>
    </row>
    <row r="1074" spans="1:10" ht="15.75" thickTop="1" x14ac:dyDescent="0.25">
      <c r="A1074" s="114"/>
      <c r="B1074" s="114"/>
      <c r="C1074" s="114"/>
      <c r="D1074" s="114"/>
      <c r="E1074" s="114"/>
      <c r="F1074" s="114"/>
      <c r="G1074" s="114"/>
      <c r="H1074" s="114"/>
      <c r="I1074" s="114"/>
      <c r="J1074" s="114"/>
    </row>
    <row r="1075" spans="1:10" x14ac:dyDescent="0.25">
      <c r="A1075" s="106" t="s">
        <v>67</v>
      </c>
      <c r="B1075" s="106"/>
      <c r="C1075" s="106"/>
      <c r="D1075" s="106" t="s">
        <v>759</v>
      </c>
      <c r="E1075" s="106"/>
      <c r="F1075" s="158"/>
      <c r="G1075" s="158"/>
      <c r="H1075" s="107"/>
      <c r="I1075" s="106"/>
      <c r="J1075" s="108">
        <v>358868.45</v>
      </c>
    </row>
    <row r="1076" spans="1:10" s="29" customFormat="1" x14ac:dyDescent="0.25">
      <c r="A1076" s="77" t="s">
        <v>69</v>
      </c>
      <c r="B1076" s="76" t="s">
        <v>428</v>
      </c>
      <c r="C1076" s="77" t="s">
        <v>429</v>
      </c>
      <c r="D1076" s="77" t="s">
        <v>133</v>
      </c>
      <c r="E1076" s="157" t="s">
        <v>430</v>
      </c>
      <c r="F1076" s="157"/>
      <c r="G1076" s="78" t="s">
        <v>431</v>
      </c>
      <c r="H1076" s="76" t="s">
        <v>432</v>
      </c>
      <c r="I1076" s="76" t="s">
        <v>433</v>
      </c>
      <c r="J1076" s="76" t="s">
        <v>434</v>
      </c>
    </row>
    <row r="1077" spans="1:10" s="29" customFormat="1" x14ac:dyDescent="0.25">
      <c r="A1077" s="109" t="s">
        <v>132</v>
      </c>
      <c r="B1077" s="110" t="s">
        <v>279</v>
      </c>
      <c r="C1077" s="109" t="s">
        <v>20</v>
      </c>
      <c r="D1077" s="109" t="s">
        <v>280</v>
      </c>
      <c r="E1077" s="155" t="s">
        <v>122</v>
      </c>
      <c r="F1077" s="155"/>
      <c r="G1077" s="111" t="s">
        <v>31</v>
      </c>
      <c r="H1077" s="112">
        <v>1</v>
      </c>
      <c r="I1077" s="113">
        <v>739.45</v>
      </c>
      <c r="J1077" s="113">
        <v>739.45</v>
      </c>
    </row>
    <row r="1078" spans="1:10" ht="25.5" x14ac:dyDescent="0.25">
      <c r="A1078" s="65" t="s">
        <v>119</v>
      </c>
      <c r="B1078" s="21" t="s">
        <v>199</v>
      </c>
      <c r="C1078" s="65" t="s">
        <v>20</v>
      </c>
      <c r="D1078" s="65" t="s">
        <v>175</v>
      </c>
      <c r="E1078" s="156" t="s">
        <v>122</v>
      </c>
      <c r="F1078" s="156"/>
      <c r="G1078" s="22" t="s">
        <v>123</v>
      </c>
      <c r="H1078" s="23">
        <v>6.5</v>
      </c>
      <c r="I1078" s="24">
        <v>22.81</v>
      </c>
      <c r="J1078" s="24">
        <v>148.26</v>
      </c>
    </row>
    <row r="1079" spans="1:10" ht="25.5" x14ac:dyDescent="0.25">
      <c r="A1079" s="65" t="s">
        <v>119</v>
      </c>
      <c r="B1079" s="21" t="s">
        <v>120</v>
      </c>
      <c r="C1079" s="65" t="s">
        <v>20</v>
      </c>
      <c r="D1079" s="65" t="s">
        <v>121</v>
      </c>
      <c r="E1079" s="156" t="s">
        <v>122</v>
      </c>
      <c r="F1079" s="156"/>
      <c r="G1079" s="22" t="s">
        <v>123</v>
      </c>
      <c r="H1079" s="23">
        <v>10</v>
      </c>
      <c r="I1079" s="24">
        <v>18.16</v>
      </c>
      <c r="J1079" s="24">
        <v>181.6</v>
      </c>
    </row>
    <row r="1080" spans="1:10" x14ac:dyDescent="0.25">
      <c r="A1080" s="63" t="s">
        <v>136</v>
      </c>
      <c r="B1080" s="25" t="s">
        <v>200</v>
      </c>
      <c r="C1080" s="63" t="s">
        <v>20</v>
      </c>
      <c r="D1080" s="63" t="s">
        <v>201</v>
      </c>
      <c r="E1080" s="153" t="s">
        <v>137</v>
      </c>
      <c r="F1080" s="153"/>
      <c r="G1080" s="26" t="s">
        <v>202</v>
      </c>
      <c r="H1080" s="27">
        <v>3.5</v>
      </c>
      <c r="I1080" s="28">
        <v>50</v>
      </c>
      <c r="J1080" s="28">
        <v>175</v>
      </c>
    </row>
    <row r="1081" spans="1:10" x14ac:dyDescent="0.25">
      <c r="A1081" s="63" t="s">
        <v>136</v>
      </c>
      <c r="B1081" s="25" t="s">
        <v>205</v>
      </c>
      <c r="C1081" s="63" t="s">
        <v>20</v>
      </c>
      <c r="D1081" s="63" t="s">
        <v>206</v>
      </c>
      <c r="E1081" s="153" t="s">
        <v>137</v>
      </c>
      <c r="F1081" s="153"/>
      <c r="G1081" s="26" t="s">
        <v>31</v>
      </c>
      <c r="H1081" s="27">
        <v>0.9</v>
      </c>
      <c r="I1081" s="28">
        <v>235</v>
      </c>
      <c r="J1081" s="28">
        <v>211.5</v>
      </c>
    </row>
    <row r="1082" spans="1:10" x14ac:dyDescent="0.25">
      <c r="A1082" s="63" t="s">
        <v>136</v>
      </c>
      <c r="B1082" s="25" t="s">
        <v>203</v>
      </c>
      <c r="C1082" s="63" t="s">
        <v>20</v>
      </c>
      <c r="D1082" s="63" t="s">
        <v>204</v>
      </c>
      <c r="E1082" s="153" t="s">
        <v>137</v>
      </c>
      <c r="F1082" s="153"/>
      <c r="G1082" s="26" t="s">
        <v>31</v>
      </c>
      <c r="H1082" s="27">
        <v>0.26</v>
      </c>
      <c r="I1082" s="28">
        <v>88.82</v>
      </c>
      <c r="J1082" s="28">
        <v>23.09</v>
      </c>
    </row>
    <row r="1083" spans="1:10" ht="25.5" x14ac:dyDescent="0.25">
      <c r="A1083" s="64"/>
      <c r="B1083" s="64"/>
      <c r="C1083" s="64"/>
      <c r="D1083" s="64"/>
      <c r="E1083" s="64" t="s">
        <v>126</v>
      </c>
      <c r="F1083" s="20">
        <v>119.33959760046717</v>
      </c>
      <c r="G1083" s="64" t="s">
        <v>127</v>
      </c>
      <c r="H1083" s="20">
        <v>105.46</v>
      </c>
      <c r="I1083" s="64" t="s">
        <v>128</v>
      </c>
      <c r="J1083" s="20">
        <v>224.8</v>
      </c>
    </row>
    <row r="1084" spans="1:10" ht="26.25" thickBot="1" x14ac:dyDescent="0.3">
      <c r="A1084" s="64"/>
      <c r="B1084" s="64"/>
      <c r="C1084" s="64"/>
      <c r="D1084" s="64"/>
      <c r="E1084" s="64" t="s">
        <v>129</v>
      </c>
      <c r="F1084" s="20">
        <v>213.1</v>
      </c>
      <c r="G1084" s="64"/>
      <c r="H1084" s="154" t="s">
        <v>130</v>
      </c>
      <c r="I1084" s="154"/>
      <c r="J1084" s="20">
        <v>952.55</v>
      </c>
    </row>
    <row r="1085" spans="1:10" ht="15.75" thickTop="1" x14ac:dyDescent="0.25">
      <c r="A1085" s="114"/>
      <c r="B1085" s="114"/>
      <c r="C1085" s="114"/>
      <c r="D1085" s="114"/>
      <c r="E1085" s="114"/>
      <c r="F1085" s="114"/>
      <c r="G1085" s="114"/>
      <c r="H1085" s="114"/>
      <c r="I1085" s="114"/>
      <c r="J1085" s="114"/>
    </row>
    <row r="1086" spans="1:10" s="29" customFormat="1" x14ac:dyDescent="0.25">
      <c r="A1086" s="77" t="s">
        <v>70</v>
      </c>
      <c r="B1086" s="76" t="s">
        <v>428</v>
      </c>
      <c r="C1086" s="77" t="s">
        <v>429</v>
      </c>
      <c r="D1086" s="77" t="s">
        <v>133</v>
      </c>
      <c r="E1086" s="157" t="s">
        <v>430</v>
      </c>
      <c r="F1086" s="157"/>
      <c r="G1086" s="78" t="s">
        <v>431</v>
      </c>
      <c r="H1086" s="76" t="s">
        <v>432</v>
      </c>
      <c r="I1086" s="76" t="s">
        <v>433</v>
      </c>
      <c r="J1086" s="76" t="s">
        <v>434</v>
      </c>
    </row>
    <row r="1087" spans="1:10" s="29" customFormat="1" x14ac:dyDescent="0.25">
      <c r="A1087" s="109" t="s">
        <v>132</v>
      </c>
      <c r="B1087" s="110" t="s">
        <v>32</v>
      </c>
      <c r="C1087" s="109" t="s">
        <v>20</v>
      </c>
      <c r="D1087" s="109" t="s">
        <v>33</v>
      </c>
      <c r="E1087" s="155" t="s">
        <v>122</v>
      </c>
      <c r="F1087" s="155"/>
      <c r="G1087" s="111" t="s">
        <v>31</v>
      </c>
      <c r="H1087" s="112">
        <v>1</v>
      </c>
      <c r="I1087" s="113">
        <v>3096.87</v>
      </c>
      <c r="J1087" s="113">
        <v>3096.87</v>
      </c>
    </row>
    <row r="1088" spans="1:10" s="29" customFormat="1" ht="25.5" x14ac:dyDescent="0.25">
      <c r="A1088" s="65" t="s">
        <v>119</v>
      </c>
      <c r="B1088" s="21" t="s">
        <v>155</v>
      </c>
      <c r="C1088" s="65" t="s">
        <v>20</v>
      </c>
      <c r="D1088" s="65" t="s">
        <v>156</v>
      </c>
      <c r="E1088" s="156" t="s">
        <v>122</v>
      </c>
      <c r="F1088" s="156"/>
      <c r="G1088" s="22" t="s">
        <v>31</v>
      </c>
      <c r="H1088" s="23">
        <v>1</v>
      </c>
      <c r="I1088" s="24">
        <v>846.27</v>
      </c>
      <c r="J1088" s="24">
        <v>846.27</v>
      </c>
    </row>
    <row r="1089" spans="1:10" ht="25.5" x14ac:dyDescent="0.25">
      <c r="A1089" s="65" t="s">
        <v>119</v>
      </c>
      <c r="B1089" s="21" t="s">
        <v>153</v>
      </c>
      <c r="C1089" s="65" t="s">
        <v>20</v>
      </c>
      <c r="D1089" s="65" t="s">
        <v>154</v>
      </c>
      <c r="E1089" s="156" t="s">
        <v>122</v>
      </c>
      <c r="F1089" s="156"/>
      <c r="G1089" s="22" t="s">
        <v>37</v>
      </c>
      <c r="H1089" s="23">
        <v>60</v>
      </c>
      <c r="I1089" s="24">
        <v>15.55</v>
      </c>
      <c r="J1089" s="24">
        <v>933</v>
      </c>
    </row>
    <row r="1090" spans="1:10" ht="25.5" x14ac:dyDescent="0.25">
      <c r="A1090" s="65" t="s">
        <v>119</v>
      </c>
      <c r="B1090" s="21" t="s">
        <v>157</v>
      </c>
      <c r="C1090" s="65" t="s">
        <v>20</v>
      </c>
      <c r="D1090" s="65" t="s">
        <v>158</v>
      </c>
      <c r="E1090" s="156" t="s">
        <v>122</v>
      </c>
      <c r="F1090" s="156"/>
      <c r="G1090" s="22" t="s">
        <v>21</v>
      </c>
      <c r="H1090" s="23">
        <v>12</v>
      </c>
      <c r="I1090" s="24">
        <v>5.44</v>
      </c>
      <c r="J1090" s="24">
        <v>65.28</v>
      </c>
    </row>
    <row r="1091" spans="1:10" ht="25.5" x14ac:dyDescent="0.25">
      <c r="A1091" s="65" t="s">
        <v>119</v>
      </c>
      <c r="B1091" s="21" t="s">
        <v>159</v>
      </c>
      <c r="C1091" s="65" t="s">
        <v>20</v>
      </c>
      <c r="D1091" s="65" t="s">
        <v>160</v>
      </c>
      <c r="E1091" s="156" t="s">
        <v>122</v>
      </c>
      <c r="F1091" s="156"/>
      <c r="G1091" s="22" t="s">
        <v>21</v>
      </c>
      <c r="H1091" s="23">
        <v>12</v>
      </c>
      <c r="I1091" s="24">
        <v>104.36</v>
      </c>
      <c r="J1091" s="24">
        <v>1252.32</v>
      </c>
    </row>
    <row r="1092" spans="1:10" ht="25.5" x14ac:dyDescent="0.25">
      <c r="A1092" s="64"/>
      <c r="B1092" s="64"/>
      <c r="C1092" s="64"/>
      <c r="D1092" s="64"/>
      <c r="E1092" s="64" t="s">
        <v>126</v>
      </c>
      <c r="F1092" s="20">
        <v>366.8683973031799</v>
      </c>
      <c r="G1092" s="64" t="s">
        <v>127</v>
      </c>
      <c r="H1092" s="20">
        <v>324.2</v>
      </c>
      <c r="I1092" s="64" t="s">
        <v>128</v>
      </c>
      <c r="J1092" s="20">
        <v>691.07</v>
      </c>
    </row>
    <row r="1093" spans="1:10" s="29" customFormat="1" ht="26.25" thickBot="1" x14ac:dyDescent="0.3">
      <c r="A1093" s="64"/>
      <c r="B1093" s="64"/>
      <c r="C1093" s="64"/>
      <c r="D1093" s="64"/>
      <c r="E1093" s="64" t="s">
        <v>129</v>
      </c>
      <c r="F1093" s="20">
        <v>892.51</v>
      </c>
      <c r="G1093" s="64"/>
      <c r="H1093" s="154" t="s">
        <v>130</v>
      </c>
      <c r="I1093" s="154"/>
      <c r="J1093" s="20">
        <v>3989.38</v>
      </c>
    </row>
    <row r="1094" spans="1:10" ht="15.75" thickTop="1" x14ac:dyDescent="0.25">
      <c r="A1094" s="114"/>
      <c r="B1094" s="114"/>
      <c r="C1094" s="114"/>
      <c r="D1094" s="114"/>
      <c r="E1094" s="114"/>
      <c r="F1094" s="114"/>
      <c r="G1094" s="114"/>
      <c r="H1094" s="114"/>
      <c r="I1094" s="114"/>
      <c r="J1094" s="114"/>
    </row>
    <row r="1095" spans="1:10" x14ac:dyDescent="0.25">
      <c r="A1095" s="77" t="s">
        <v>71</v>
      </c>
      <c r="B1095" s="76" t="s">
        <v>428</v>
      </c>
      <c r="C1095" s="77" t="s">
        <v>429</v>
      </c>
      <c r="D1095" s="77" t="s">
        <v>133</v>
      </c>
      <c r="E1095" s="157" t="s">
        <v>430</v>
      </c>
      <c r="F1095" s="157"/>
      <c r="G1095" s="78" t="s">
        <v>431</v>
      </c>
      <c r="H1095" s="76" t="s">
        <v>432</v>
      </c>
      <c r="I1095" s="76" t="s">
        <v>433</v>
      </c>
      <c r="J1095" s="76" t="s">
        <v>434</v>
      </c>
    </row>
    <row r="1096" spans="1:10" ht="25.5" x14ac:dyDescent="0.25">
      <c r="A1096" s="109" t="s">
        <v>132</v>
      </c>
      <c r="B1096" s="110" t="s">
        <v>38</v>
      </c>
      <c r="C1096" s="109" t="s">
        <v>20</v>
      </c>
      <c r="D1096" s="109" t="s">
        <v>418</v>
      </c>
      <c r="E1096" s="155" t="s">
        <v>122</v>
      </c>
      <c r="F1096" s="155"/>
      <c r="G1096" s="111" t="s">
        <v>31</v>
      </c>
      <c r="H1096" s="112">
        <v>1</v>
      </c>
      <c r="I1096" s="113">
        <v>3409.44</v>
      </c>
      <c r="J1096" s="113">
        <v>3409.44</v>
      </c>
    </row>
    <row r="1097" spans="1:10" s="29" customFormat="1" ht="25.5" x14ac:dyDescent="0.25">
      <c r="A1097" s="65" t="s">
        <v>119</v>
      </c>
      <c r="B1097" s="21" t="s">
        <v>170</v>
      </c>
      <c r="C1097" s="65" t="s">
        <v>20</v>
      </c>
      <c r="D1097" s="65" t="s">
        <v>171</v>
      </c>
      <c r="E1097" s="156" t="s">
        <v>122</v>
      </c>
      <c r="F1097" s="156"/>
      <c r="G1097" s="22" t="s">
        <v>31</v>
      </c>
      <c r="H1097" s="23">
        <v>1</v>
      </c>
      <c r="I1097" s="24">
        <v>883.12</v>
      </c>
      <c r="J1097" s="24">
        <v>883.12</v>
      </c>
    </row>
    <row r="1098" spans="1:10" s="29" customFormat="1" ht="25.5" x14ac:dyDescent="0.25">
      <c r="A1098" s="65" t="s">
        <v>119</v>
      </c>
      <c r="B1098" s="21" t="s">
        <v>172</v>
      </c>
      <c r="C1098" s="65" t="s">
        <v>20</v>
      </c>
      <c r="D1098" s="65" t="s">
        <v>173</v>
      </c>
      <c r="E1098" s="156" t="s">
        <v>122</v>
      </c>
      <c r="F1098" s="156"/>
      <c r="G1098" s="22" t="s">
        <v>21</v>
      </c>
      <c r="H1098" s="23">
        <v>12</v>
      </c>
      <c r="I1098" s="24">
        <v>101.42</v>
      </c>
      <c r="J1098" s="24">
        <v>1217.04</v>
      </c>
    </row>
    <row r="1099" spans="1:10" s="29" customFormat="1" ht="25.5" x14ac:dyDescent="0.25">
      <c r="A1099" s="65" t="s">
        <v>119</v>
      </c>
      <c r="B1099" s="21" t="s">
        <v>157</v>
      </c>
      <c r="C1099" s="65" t="s">
        <v>20</v>
      </c>
      <c r="D1099" s="65" t="s">
        <v>158</v>
      </c>
      <c r="E1099" s="156" t="s">
        <v>122</v>
      </c>
      <c r="F1099" s="156"/>
      <c r="G1099" s="22" t="s">
        <v>21</v>
      </c>
      <c r="H1099" s="23">
        <v>12</v>
      </c>
      <c r="I1099" s="24">
        <v>5.44</v>
      </c>
      <c r="J1099" s="24">
        <v>65.28</v>
      </c>
    </row>
    <row r="1100" spans="1:10" s="29" customFormat="1" ht="25.5" x14ac:dyDescent="0.25">
      <c r="A1100" s="65" t="s">
        <v>119</v>
      </c>
      <c r="B1100" s="21" t="s">
        <v>153</v>
      </c>
      <c r="C1100" s="65" t="s">
        <v>20</v>
      </c>
      <c r="D1100" s="65" t="s">
        <v>154</v>
      </c>
      <c r="E1100" s="156" t="s">
        <v>122</v>
      </c>
      <c r="F1100" s="156"/>
      <c r="G1100" s="22" t="s">
        <v>37</v>
      </c>
      <c r="H1100" s="23">
        <v>80</v>
      </c>
      <c r="I1100" s="24">
        <v>15.55</v>
      </c>
      <c r="J1100" s="24">
        <v>1244</v>
      </c>
    </row>
    <row r="1101" spans="1:10" ht="25.5" x14ac:dyDescent="0.25">
      <c r="A1101" s="64"/>
      <c r="B1101" s="64"/>
      <c r="C1101" s="64"/>
      <c r="D1101" s="64"/>
      <c r="E1101" s="64" t="s">
        <v>126</v>
      </c>
      <c r="F1101" s="20">
        <v>385.88416410000002</v>
      </c>
      <c r="G1101" s="64" t="s">
        <v>127</v>
      </c>
      <c r="H1101" s="20">
        <v>341.01</v>
      </c>
      <c r="I1101" s="64" t="s">
        <v>128</v>
      </c>
      <c r="J1101" s="20">
        <v>726.89</v>
      </c>
    </row>
    <row r="1102" spans="1:10" ht="26.25" thickBot="1" x14ac:dyDescent="0.3">
      <c r="A1102" s="64"/>
      <c r="B1102" s="64"/>
      <c r="C1102" s="64"/>
      <c r="D1102" s="64"/>
      <c r="E1102" s="64" t="s">
        <v>129</v>
      </c>
      <c r="F1102" s="20">
        <v>982.6</v>
      </c>
      <c r="G1102" s="64"/>
      <c r="H1102" s="154" t="s">
        <v>130</v>
      </c>
      <c r="I1102" s="154"/>
      <c r="J1102" s="20">
        <v>4392.04</v>
      </c>
    </row>
    <row r="1103" spans="1:10" ht="15.75" thickTop="1" x14ac:dyDescent="0.25">
      <c r="A1103" s="114"/>
      <c r="B1103" s="114"/>
      <c r="C1103" s="114"/>
      <c r="D1103" s="114"/>
      <c r="E1103" s="114"/>
      <c r="F1103" s="114"/>
      <c r="G1103" s="114"/>
      <c r="H1103" s="114"/>
      <c r="I1103" s="114"/>
      <c r="J1103" s="114"/>
    </row>
    <row r="1104" spans="1:10" x14ac:dyDescent="0.25">
      <c r="A1104" s="77" t="s">
        <v>72</v>
      </c>
      <c r="B1104" s="76" t="s">
        <v>428</v>
      </c>
      <c r="C1104" s="77" t="s">
        <v>429</v>
      </c>
      <c r="D1104" s="77" t="s">
        <v>133</v>
      </c>
      <c r="E1104" s="157" t="s">
        <v>430</v>
      </c>
      <c r="F1104" s="157"/>
      <c r="G1104" s="78" t="s">
        <v>431</v>
      </c>
      <c r="H1104" s="76" t="s">
        <v>432</v>
      </c>
      <c r="I1104" s="76" t="s">
        <v>433</v>
      </c>
      <c r="J1104" s="76" t="s">
        <v>434</v>
      </c>
    </row>
    <row r="1105" spans="1:10" x14ac:dyDescent="0.25">
      <c r="A1105" s="109" t="s">
        <v>132</v>
      </c>
      <c r="B1105" s="110" t="s">
        <v>155</v>
      </c>
      <c r="C1105" s="109" t="s">
        <v>20</v>
      </c>
      <c r="D1105" s="109" t="s">
        <v>156</v>
      </c>
      <c r="E1105" s="155" t="s">
        <v>122</v>
      </c>
      <c r="F1105" s="155"/>
      <c r="G1105" s="111" t="s">
        <v>31</v>
      </c>
      <c r="H1105" s="112">
        <v>1</v>
      </c>
      <c r="I1105" s="113">
        <v>846.27</v>
      </c>
      <c r="J1105" s="113">
        <v>846.27</v>
      </c>
    </row>
    <row r="1106" spans="1:10" ht="25.5" x14ac:dyDescent="0.25">
      <c r="A1106" s="65" t="s">
        <v>119</v>
      </c>
      <c r="B1106" s="21" t="s">
        <v>1082</v>
      </c>
      <c r="C1106" s="65" t="s">
        <v>20</v>
      </c>
      <c r="D1106" s="65" t="s">
        <v>1083</v>
      </c>
      <c r="E1106" s="156" t="s">
        <v>122</v>
      </c>
      <c r="F1106" s="156"/>
      <c r="G1106" s="22" t="s">
        <v>123</v>
      </c>
      <c r="H1106" s="23">
        <v>0.31</v>
      </c>
      <c r="I1106" s="24">
        <v>21.58</v>
      </c>
      <c r="J1106" s="24">
        <v>6.68</v>
      </c>
    </row>
    <row r="1107" spans="1:10" s="29" customFormat="1" ht="25.5" x14ac:dyDescent="0.25">
      <c r="A1107" s="65" t="s">
        <v>119</v>
      </c>
      <c r="B1107" s="21" t="s">
        <v>199</v>
      </c>
      <c r="C1107" s="65" t="s">
        <v>20</v>
      </c>
      <c r="D1107" s="65" t="s">
        <v>175</v>
      </c>
      <c r="E1107" s="156" t="s">
        <v>122</v>
      </c>
      <c r="F1107" s="156"/>
      <c r="G1107" s="22" t="s">
        <v>123</v>
      </c>
      <c r="H1107" s="23">
        <v>1.65</v>
      </c>
      <c r="I1107" s="24">
        <v>22.81</v>
      </c>
      <c r="J1107" s="24">
        <v>37.630000000000003</v>
      </c>
    </row>
    <row r="1108" spans="1:10" s="29" customFormat="1" ht="25.5" x14ac:dyDescent="0.25">
      <c r="A1108" s="65" t="s">
        <v>119</v>
      </c>
      <c r="B1108" s="21" t="s">
        <v>120</v>
      </c>
      <c r="C1108" s="65" t="s">
        <v>20</v>
      </c>
      <c r="D1108" s="65" t="s">
        <v>121</v>
      </c>
      <c r="E1108" s="156" t="s">
        <v>122</v>
      </c>
      <c r="F1108" s="156"/>
      <c r="G1108" s="22" t="s">
        <v>123</v>
      </c>
      <c r="H1108" s="23">
        <v>10.5</v>
      </c>
      <c r="I1108" s="24">
        <v>18.16</v>
      </c>
      <c r="J1108" s="24">
        <v>190.68</v>
      </c>
    </row>
    <row r="1109" spans="1:10" x14ac:dyDescent="0.25">
      <c r="A1109" s="63" t="s">
        <v>136</v>
      </c>
      <c r="B1109" s="25" t="s">
        <v>200</v>
      </c>
      <c r="C1109" s="63" t="s">
        <v>20</v>
      </c>
      <c r="D1109" s="63" t="s">
        <v>201</v>
      </c>
      <c r="E1109" s="153" t="s">
        <v>137</v>
      </c>
      <c r="F1109" s="153"/>
      <c r="G1109" s="26" t="s">
        <v>202</v>
      </c>
      <c r="H1109" s="27">
        <v>6.72</v>
      </c>
      <c r="I1109" s="28">
        <v>50</v>
      </c>
      <c r="J1109" s="28">
        <v>336</v>
      </c>
    </row>
    <row r="1110" spans="1:10" ht="25.5" x14ac:dyDescent="0.25">
      <c r="A1110" s="63" t="s">
        <v>136</v>
      </c>
      <c r="B1110" s="25" t="s">
        <v>1084</v>
      </c>
      <c r="C1110" s="63" t="s">
        <v>20</v>
      </c>
      <c r="D1110" s="63" t="s">
        <v>1085</v>
      </c>
      <c r="E1110" s="153" t="s">
        <v>198</v>
      </c>
      <c r="F1110" s="153"/>
      <c r="G1110" s="26" t="s">
        <v>123</v>
      </c>
      <c r="H1110" s="27">
        <v>0.65</v>
      </c>
      <c r="I1110" s="28">
        <v>2.16</v>
      </c>
      <c r="J1110" s="28">
        <v>1.4</v>
      </c>
    </row>
    <row r="1111" spans="1:10" x14ac:dyDescent="0.25">
      <c r="A1111" s="63" t="s">
        <v>136</v>
      </c>
      <c r="B1111" s="25" t="s">
        <v>205</v>
      </c>
      <c r="C1111" s="63" t="s">
        <v>20</v>
      </c>
      <c r="D1111" s="63" t="s">
        <v>206</v>
      </c>
      <c r="E1111" s="153" t="s">
        <v>137</v>
      </c>
      <c r="F1111" s="153"/>
      <c r="G1111" s="26" t="s">
        <v>31</v>
      </c>
      <c r="H1111" s="27">
        <v>0.84</v>
      </c>
      <c r="I1111" s="28">
        <v>235</v>
      </c>
      <c r="J1111" s="28">
        <v>197.4</v>
      </c>
    </row>
    <row r="1112" spans="1:10" x14ac:dyDescent="0.25">
      <c r="A1112" s="63" t="s">
        <v>136</v>
      </c>
      <c r="B1112" s="25" t="s">
        <v>1086</v>
      </c>
      <c r="C1112" s="63" t="s">
        <v>20</v>
      </c>
      <c r="D1112" s="63" t="s">
        <v>1087</v>
      </c>
      <c r="E1112" s="153" t="s">
        <v>198</v>
      </c>
      <c r="F1112" s="153"/>
      <c r="G1112" s="26" t="s">
        <v>123</v>
      </c>
      <c r="H1112" s="27">
        <v>0.31</v>
      </c>
      <c r="I1112" s="28">
        <v>3.2</v>
      </c>
      <c r="J1112" s="28">
        <v>0.99</v>
      </c>
    </row>
    <row r="1113" spans="1:10" x14ac:dyDescent="0.25">
      <c r="A1113" s="63" t="s">
        <v>136</v>
      </c>
      <c r="B1113" s="25" t="s">
        <v>203</v>
      </c>
      <c r="C1113" s="63" t="s">
        <v>20</v>
      </c>
      <c r="D1113" s="63" t="s">
        <v>204</v>
      </c>
      <c r="E1113" s="153" t="s">
        <v>137</v>
      </c>
      <c r="F1113" s="153"/>
      <c r="G1113" s="26" t="s">
        <v>31</v>
      </c>
      <c r="H1113" s="27">
        <v>0.85</v>
      </c>
      <c r="I1113" s="28">
        <v>88.82</v>
      </c>
      <c r="J1113" s="28">
        <v>75.489999999999995</v>
      </c>
    </row>
    <row r="1114" spans="1:10" s="29" customFormat="1" ht="25.5" x14ac:dyDescent="0.25">
      <c r="A1114" s="64"/>
      <c r="B1114" s="64"/>
      <c r="C1114" s="64"/>
      <c r="D1114" s="64"/>
      <c r="E1114" s="64" t="s">
        <v>126</v>
      </c>
      <c r="F1114" s="20">
        <v>83.001539523278652</v>
      </c>
      <c r="G1114" s="64" t="s">
        <v>127</v>
      </c>
      <c r="H1114" s="20">
        <v>73.349999999999994</v>
      </c>
      <c r="I1114" s="64" t="s">
        <v>128</v>
      </c>
      <c r="J1114" s="20">
        <v>156.35</v>
      </c>
    </row>
    <row r="1115" spans="1:10" s="29" customFormat="1" ht="26.25" thickBot="1" x14ac:dyDescent="0.3">
      <c r="A1115" s="64"/>
      <c r="B1115" s="64"/>
      <c r="C1115" s="64"/>
      <c r="D1115" s="64"/>
      <c r="E1115" s="64" t="s">
        <v>129</v>
      </c>
      <c r="F1115" s="20">
        <v>243.89</v>
      </c>
      <c r="G1115" s="64"/>
      <c r="H1115" s="154" t="s">
        <v>130</v>
      </c>
      <c r="I1115" s="154"/>
      <c r="J1115" s="20">
        <v>1090.1600000000001</v>
      </c>
    </row>
    <row r="1116" spans="1:10" ht="15.75" thickTop="1" x14ac:dyDescent="0.25">
      <c r="A1116" s="114"/>
      <c r="B1116" s="114"/>
      <c r="C1116" s="114"/>
      <c r="D1116" s="114"/>
      <c r="E1116" s="114"/>
      <c r="F1116" s="114"/>
      <c r="G1116" s="114"/>
      <c r="H1116" s="114"/>
      <c r="I1116" s="114"/>
      <c r="J1116" s="114"/>
    </row>
    <row r="1117" spans="1:10" x14ac:dyDescent="0.25">
      <c r="A1117" s="77" t="s">
        <v>760</v>
      </c>
      <c r="B1117" s="76" t="s">
        <v>428</v>
      </c>
      <c r="C1117" s="77" t="s">
        <v>429</v>
      </c>
      <c r="D1117" s="77" t="s">
        <v>133</v>
      </c>
      <c r="E1117" s="157" t="s">
        <v>430</v>
      </c>
      <c r="F1117" s="157"/>
      <c r="G1117" s="78" t="s">
        <v>431</v>
      </c>
      <c r="H1117" s="76" t="s">
        <v>432</v>
      </c>
      <c r="I1117" s="76" t="s">
        <v>433</v>
      </c>
      <c r="J1117" s="76" t="s">
        <v>434</v>
      </c>
    </row>
    <row r="1118" spans="1:10" x14ac:dyDescent="0.25">
      <c r="A1118" s="109" t="s">
        <v>132</v>
      </c>
      <c r="B1118" s="110" t="s">
        <v>761</v>
      </c>
      <c r="C1118" s="109" t="s">
        <v>20</v>
      </c>
      <c r="D1118" s="109" t="s">
        <v>762</v>
      </c>
      <c r="E1118" s="155" t="s">
        <v>122</v>
      </c>
      <c r="F1118" s="155"/>
      <c r="G1118" s="111" t="s">
        <v>25</v>
      </c>
      <c r="H1118" s="112">
        <v>1</v>
      </c>
      <c r="I1118" s="113">
        <v>277.73</v>
      </c>
      <c r="J1118" s="113">
        <v>277.73</v>
      </c>
    </row>
    <row r="1119" spans="1:10" ht="25.5" x14ac:dyDescent="0.25">
      <c r="A1119" s="65" t="s">
        <v>119</v>
      </c>
      <c r="B1119" s="21" t="s">
        <v>275</v>
      </c>
      <c r="C1119" s="65" t="s">
        <v>20</v>
      </c>
      <c r="D1119" s="65" t="s">
        <v>276</v>
      </c>
      <c r="E1119" s="156" t="s">
        <v>122</v>
      </c>
      <c r="F1119" s="156"/>
      <c r="G1119" s="22" t="s">
        <v>31</v>
      </c>
      <c r="H1119" s="23">
        <v>0.24</v>
      </c>
      <c r="I1119" s="24">
        <v>93.07</v>
      </c>
      <c r="J1119" s="24">
        <v>22.33</v>
      </c>
    </row>
    <row r="1120" spans="1:10" s="29" customFormat="1" ht="25.5" x14ac:dyDescent="0.25">
      <c r="A1120" s="65" t="s">
        <v>119</v>
      </c>
      <c r="B1120" s="21" t="s">
        <v>406</v>
      </c>
      <c r="C1120" s="65" t="s">
        <v>20</v>
      </c>
      <c r="D1120" s="65" t="s">
        <v>423</v>
      </c>
      <c r="E1120" s="156" t="s">
        <v>122</v>
      </c>
      <c r="F1120" s="156"/>
      <c r="G1120" s="22" t="s">
        <v>31</v>
      </c>
      <c r="H1120" s="23">
        <v>0.16</v>
      </c>
      <c r="I1120" s="24">
        <v>16.32</v>
      </c>
      <c r="J1120" s="24">
        <v>2.61</v>
      </c>
    </row>
    <row r="1121" spans="1:10" s="29" customFormat="1" ht="25.5" x14ac:dyDescent="0.25">
      <c r="A1121" s="65" t="s">
        <v>119</v>
      </c>
      <c r="B1121" s="21" t="s">
        <v>159</v>
      </c>
      <c r="C1121" s="65" t="s">
        <v>20</v>
      </c>
      <c r="D1121" s="65" t="s">
        <v>160</v>
      </c>
      <c r="E1121" s="156" t="s">
        <v>122</v>
      </c>
      <c r="F1121" s="156"/>
      <c r="G1121" s="22" t="s">
        <v>21</v>
      </c>
      <c r="H1121" s="23">
        <v>1.2</v>
      </c>
      <c r="I1121" s="24">
        <v>104.36</v>
      </c>
      <c r="J1121" s="24">
        <v>125.23</v>
      </c>
    </row>
    <row r="1122" spans="1:10" ht="25.5" x14ac:dyDescent="0.25">
      <c r="A1122" s="65" t="s">
        <v>119</v>
      </c>
      <c r="B1122" s="21" t="s">
        <v>29</v>
      </c>
      <c r="C1122" s="65" t="s">
        <v>20</v>
      </c>
      <c r="D1122" s="65" t="s">
        <v>30</v>
      </c>
      <c r="E1122" s="156" t="s">
        <v>122</v>
      </c>
      <c r="F1122" s="156"/>
      <c r="G1122" s="22" t="s">
        <v>31</v>
      </c>
      <c r="H1122" s="23">
        <v>0.4</v>
      </c>
      <c r="I1122" s="24">
        <v>72.64</v>
      </c>
      <c r="J1122" s="24">
        <v>29.05</v>
      </c>
    </row>
    <row r="1123" spans="1:10" ht="25.5" x14ac:dyDescent="0.25">
      <c r="A1123" s="65" t="s">
        <v>119</v>
      </c>
      <c r="B1123" s="21" t="s">
        <v>1088</v>
      </c>
      <c r="C1123" s="65" t="s">
        <v>20</v>
      </c>
      <c r="D1123" s="65" t="s">
        <v>1089</v>
      </c>
      <c r="E1123" s="156" t="s">
        <v>122</v>
      </c>
      <c r="F1123" s="156"/>
      <c r="G1123" s="22" t="s">
        <v>31</v>
      </c>
      <c r="H1123" s="23">
        <v>0.12</v>
      </c>
      <c r="I1123" s="24">
        <v>820.94</v>
      </c>
      <c r="J1123" s="24">
        <v>98.51</v>
      </c>
    </row>
    <row r="1124" spans="1:10" ht="25.5" x14ac:dyDescent="0.25">
      <c r="A1124" s="64"/>
      <c r="B1124" s="64"/>
      <c r="C1124" s="64"/>
      <c r="D1124" s="64"/>
      <c r="E1124" s="64" t="s">
        <v>126</v>
      </c>
      <c r="F1124" s="20">
        <v>39.820565907522429</v>
      </c>
      <c r="G1124" s="64" t="s">
        <v>127</v>
      </c>
      <c r="H1124" s="20">
        <v>35.19</v>
      </c>
      <c r="I1124" s="64" t="s">
        <v>128</v>
      </c>
      <c r="J1124" s="20">
        <v>75.010000000000005</v>
      </c>
    </row>
    <row r="1125" spans="1:10" ht="26.25" thickBot="1" x14ac:dyDescent="0.3">
      <c r="A1125" s="64"/>
      <c r="B1125" s="64"/>
      <c r="C1125" s="64"/>
      <c r="D1125" s="64"/>
      <c r="E1125" s="64" t="s">
        <v>129</v>
      </c>
      <c r="F1125" s="20">
        <v>80.040000000000006</v>
      </c>
      <c r="G1125" s="64"/>
      <c r="H1125" s="154" t="s">
        <v>130</v>
      </c>
      <c r="I1125" s="154"/>
      <c r="J1125" s="20">
        <v>357.77</v>
      </c>
    </row>
    <row r="1126" spans="1:10" ht="15.75" thickTop="1" x14ac:dyDescent="0.25">
      <c r="A1126" s="114"/>
      <c r="B1126" s="114"/>
      <c r="C1126" s="114"/>
      <c r="D1126" s="114"/>
      <c r="E1126" s="114"/>
      <c r="F1126" s="114"/>
      <c r="G1126" s="114"/>
      <c r="H1126" s="114"/>
      <c r="I1126" s="114"/>
      <c r="J1126" s="114"/>
    </row>
    <row r="1127" spans="1:10" s="29" customFormat="1" x14ac:dyDescent="0.25">
      <c r="A1127" s="106" t="s">
        <v>78</v>
      </c>
      <c r="B1127" s="106"/>
      <c r="C1127" s="106"/>
      <c r="D1127" s="106" t="s">
        <v>85</v>
      </c>
      <c r="E1127" s="106"/>
      <c r="F1127" s="158"/>
      <c r="G1127" s="158"/>
      <c r="H1127" s="107"/>
      <c r="I1127" s="106"/>
      <c r="J1127" s="108">
        <v>1214315</v>
      </c>
    </row>
    <row r="1128" spans="1:10" s="29" customFormat="1" x14ac:dyDescent="0.25">
      <c r="A1128" s="77" t="s">
        <v>79</v>
      </c>
      <c r="B1128" s="76" t="s">
        <v>428</v>
      </c>
      <c r="C1128" s="77" t="s">
        <v>429</v>
      </c>
      <c r="D1128" s="77" t="s">
        <v>133</v>
      </c>
      <c r="E1128" s="157" t="s">
        <v>430</v>
      </c>
      <c r="F1128" s="157"/>
      <c r="G1128" s="78" t="s">
        <v>431</v>
      </c>
      <c r="H1128" s="76" t="s">
        <v>432</v>
      </c>
      <c r="I1128" s="76" t="s">
        <v>433</v>
      </c>
      <c r="J1128" s="76" t="s">
        <v>434</v>
      </c>
    </row>
    <row r="1129" spans="1:10" x14ac:dyDescent="0.25">
      <c r="A1129" s="109" t="s">
        <v>132</v>
      </c>
      <c r="B1129" s="110" t="s">
        <v>763</v>
      </c>
      <c r="C1129" s="109" t="s">
        <v>20</v>
      </c>
      <c r="D1129" s="109" t="s">
        <v>764</v>
      </c>
      <c r="E1129" s="155" t="s">
        <v>122</v>
      </c>
      <c r="F1129" s="155"/>
      <c r="G1129" s="111" t="s">
        <v>21</v>
      </c>
      <c r="H1129" s="112">
        <v>1</v>
      </c>
      <c r="I1129" s="113">
        <v>16.47</v>
      </c>
      <c r="J1129" s="113">
        <v>16.47</v>
      </c>
    </row>
    <row r="1130" spans="1:10" ht="25.5" x14ac:dyDescent="0.25">
      <c r="A1130" s="65" t="s">
        <v>119</v>
      </c>
      <c r="B1130" s="21" t="s">
        <v>441</v>
      </c>
      <c r="C1130" s="65" t="s">
        <v>20</v>
      </c>
      <c r="D1130" s="65" t="s">
        <v>257</v>
      </c>
      <c r="E1130" s="156" t="s">
        <v>122</v>
      </c>
      <c r="F1130" s="156"/>
      <c r="G1130" s="22" t="s">
        <v>123</v>
      </c>
      <c r="H1130" s="23">
        <v>0.3</v>
      </c>
      <c r="I1130" s="24">
        <v>23.88</v>
      </c>
      <c r="J1130" s="24">
        <v>7.16</v>
      </c>
    </row>
    <row r="1131" spans="1:10" ht="25.5" x14ac:dyDescent="0.25">
      <c r="A1131" s="65" t="s">
        <v>119</v>
      </c>
      <c r="B1131" s="21" t="s">
        <v>120</v>
      </c>
      <c r="C1131" s="65" t="s">
        <v>20</v>
      </c>
      <c r="D1131" s="65" t="s">
        <v>121</v>
      </c>
      <c r="E1131" s="156" t="s">
        <v>122</v>
      </c>
      <c r="F1131" s="156"/>
      <c r="G1131" s="22" t="s">
        <v>123</v>
      </c>
      <c r="H1131" s="23">
        <v>0.15</v>
      </c>
      <c r="I1131" s="24">
        <v>18.16</v>
      </c>
      <c r="J1131" s="24">
        <v>2.72</v>
      </c>
    </row>
    <row r="1132" spans="1:10" x14ac:dyDescent="0.25">
      <c r="A1132" s="63" t="s">
        <v>136</v>
      </c>
      <c r="B1132" s="25" t="s">
        <v>499</v>
      </c>
      <c r="C1132" s="63" t="s">
        <v>20</v>
      </c>
      <c r="D1132" s="63" t="s">
        <v>500</v>
      </c>
      <c r="E1132" s="153" t="s">
        <v>137</v>
      </c>
      <c r="F1132" s="153"/>
      <c r="G1132" s="26" t="s">
        <v>490</v>
      </c>
      <c r="H1132" s="27">
        <v>0.01</v>
      </c>
      <c r="I1132" s="28">
        <v>71.84</v>
      </c>
      <c r="J1132" s="28">
        <v>0.71</v>
      </c>
    </row>
    <row r="1133" spans="1:10" x14ac:dyDescent="0.25">
      <c r="A1133" s="63" t="s">
        <v>136</v>
      </c>
      <c r="B1133" s="25" t="s">
        <v>1090</v>
      </c>
      <c r="C1133" s="63" t="s">
        <v>20</v>
      </c>
      <c r="D1133" s="63" t="s">
        <v>1091</v>
      </c>
      <c r="E1133" s="153" t="s">
        <v>137</v>
      </c>
      <c r="F1133" s="153"/>
      <c r="G1133" s="26" t="s">
        <v>490</v>
      </c>
      <c r="H1133" s="27">
        <v>7.0000000000000007E-2</v>
      </c>
      <c r="I1133" s="28">
        <v>84</v>
      </c>
      <c r="J1133" s="28">
        <v>5.88</v>
      </c>
    </row>
    <row r="1134" spans="1:10" s="29" customFormat="1" ht="25.5" x14ac:dyDescent="0.25">
      <c r="A1134" s="64"/>
      <c r="B1134" s="64"/>
      <c r="C1134" s="64"/>
      <c r="D1134" s="64"/>
      <c r="E1134" s="64" t="s">
        <v>126</v>
      </c>
      <c r="F1134" s="20">
        <v>3.5302861389817912</v>
      </c>
      <c r="G1134" s="64" t="s">
        <v>127</v>
      </c>
      <c r="H1134" s="20">
        <v>3.12</v>
      </c>
      <c r="I1134" s="64" t="s">
        <v>128</v>
      </c>
      <c r="J1134" s="20">
        <v>6.65</v>
      </c>
    </row>
    <row r="1135" spans="1:10" s="29" customFormat="1" ht="26.25" thickBot="1" x14ac:dyDescent="0.3">
      <c r="A1135" s="64"/>
      <c r="B1135" s="64"/>
      <c r="C1135" s="64"/>
      <c r="D1135" s="64"/>
      <c r="E1135" s="64" t="s">
        <v>129</v>
      </c>
      <c r="F1135" s="20">
        <v>4.74</v>
      </c>
      <c r="G1135" s="64"/>
      <c r="H1135" s="154" t="s">
        <v>130</v>
      </c>
      <c r="I1135" s="154"/>
      <c r="J1135" s="20">
        <v>21.21</v>
      </c>
    </row>
    <row r="1136" spans="1:10" ht="15.75" thickTop="1" x14ac:dyDescent="0.25">
      <c r="A1136" s="114"/>
      <c r="B1136" s="114"/>
      <c r="C1136" s="114"/>
      <c r="D1136" s="114"/>
      <c r="E1136" s="114"/>
      <c r="F1136" s="114"/>
      <c r="G1136" s="114"/>
      <c r="H1136" s="114"/>
      <c r="I1136" s="114"/>
      <c r="J1136" s="114"/>
    </row>
    <row r="1137" spans="1:10" x14ac:dyDescent="0.25">
      <c r="A1137" s="77" t="s">
        <v>80</v>
      </c>
      <c r="B1137" s="76" t="s">
        <v>428</v>
      </c>
      <c r="C1137" s="77" t="s">
        <v>429</v>
      </c>
      <c r="D1137" s="77" t="s">
        <v>133</v>
      </c>
      <c r="E1137" s="157" t="s">
        <v>430</v>
      </c>
      <c r="F1137" s="157"/>
      <c r="G1137" s="78" t="s">
        <v>431</v>
      </c>
      <c r="H1137" s="76" t="s">
        <v>432</v>
      </c>
      <c r="I1137" s="76" t="s">
        <v>433</v>
      </c>
      <c r="J1137" s="76" t="s">
        <v>434</v>
      </c>
    </row>
    <row r="1138" spans="1:10" x14ac:dyDescent="0.25">
      <c r="A1138" s="109" t="s">
        <v>132</v>
      </c>
      <c r="B1138" s="110" t="s">
        <v>765</v>
      </c>
      <c r="C1138" s="109" t="s">
        <v>20</v>
      </c>
      <c r="D1138" s="109" t="s">
        <v>766</v>
      </c>
      <c r="E1138" s="155" t="s">
        <v>122</v>
      </c>
      <c r="F1138" s="155"/>
      <c r="G1138" s="111" t="s">
        <v>21</v>
      </c>
      <c r="H1138" s="112">
        <v>1</v>
      </c>
      <c r="I1138" s="113">
        <v>13.76</v>
      </c>
      <c r="J1138" s="113">
        <v>13.76</v>
      </c>
    </row>
    <row r="1139" spans="1:10" s="29" customFormat="1" ht="25.5" x14ac:dyDescent="0.25">
      <c r="A1139" s="65" t="s">
        <v>119</v>
      </c>
      <c r="B1139" s="21" t="s">
        <v>441</v>
      </c>
      <c r="C1139" s="65" t="s">
        <v>20</v>
      </c>
      <c r="D1139" s="65" t="s">
        <v>257</v>
      </c>
      <c r="E1139" s="156" t="s">
        <v>122</v>
      </c>
      <c r="F1139" s="156"/>
      <c r="G1139" s="22" t="s">
        <v>123</v>
      </c>
      <c r="H1139" s="23">
        <v>0.28000000000000003</v>
      </c>
      <c r="I1139" s="24">
        <v>23.88</v>
      </c>
      <c r="J1139" s="24">
        <v>6.68</v>
      </c>
    </row>
    <row r="1140" spans="1:10" s="29" customFormat="1" ht="25.5" x14ac:dyDescent="0.25">
      <c r="A1140" s="65" t="s">
        <v>119</v>
      </c>
      <c r="B1140" s="21" t="s">
        <v>120</v>
      </c>
      <c r="C1140" s="65" t="s">
        <v>20</v>
      </c>
      <c r="D1140" s="65" t="s">
        <v>121</v>
      </c>
      <c r="E1140" s="156" t="s">
        <v>122</v>
      </c>
      <c r="F1140" s="156"/>
      <c r="G1140" s="22" t="s">
        <v>123</v>
      </c>
      <c r="H1140" s="23">
        <v>0.1</v>
      </c>
      <c r="I1140" s="24">
        <v>18.16</v>
      </c>
      <c r="J1140" s="24">
        <v>1.81</v>
      </c>
    </row>
    <row r="1141" spans="1:10" x14ac:dyDescent="0.25">
      <c r="A1141" s="63" t="s">
        <v>136</v>
      </c>
      <c r="B1141" s="25" t="s">
        <v>1092</v>
      </c>
      <c r="C1141" s="63" t="s">
        <v>20</v>
      </c>
      <c r="D1141" s="63" t="s">
        <v>1093</v>
      </c>
      <c r="E1141" s="153" t="s">
        <v>137</v>
      </c>
      <c r="F1141" s="153"/>
      <c r="G1141" s="26" t="s">
        <v>490</v>
      </c>
      <c r="H1141" s="27">
        <v>0.05</v>
      </c>
      <c r="I1141" s="28">
        <v>105.45</v>
      </c>
      <c r="J1141" s="28">
        <v>5.27</v>
      </c>
    </row>
    <row r="1142" spans="1:10" ht="25.5" x14ac:dyDescent="0.25">
      <c r="A1142" s="64"/>
      <c r="B1142" s="64"/>
      <c r="C1142" s="64"/>
      <c r="D1142" s="64"/>
      <c r="E1142" s="64" t="s">
        <v>126</v>
      </c>
      <c r="F1142" s="20">
        <v>3.0471943515421778</v>
      </c>
      <c r="G1142" s="64" t="s">
        <v>127</v>
      </c>
      <c r="H1142" s="20">
        <v>2.69</v>
      </c>
      <c r="I1142" s="64" t="s">
        <v>128</v>
      </c>
      <c r="J1142" s="20">
        <v>5.74</v>
      </c>
    </row>
    <row r="1143" spans="1:10" ht="26.25" thickBot="1" x14ac:dyDescent="0.3">
      <c r="A1143" s="64"/>
      <c r="B1143" s="64"/>
      <c r="C1143" s="64"/>
      <c r="D1143" s="64"/>
      <c r="E1143" s="64" t="s">
        <v>129</v>
      </c>
      <c r="F1143" s="20">
        <v>3.96</v>
      </c>
      <c r="G1143" s="64"/>
      <c r="H1143" s="154" t="s">
        <v>130</v>
      </c>
      <c r="I1143" s="154"/>
      <c r="J1143" s="20">
        <v>17.72</v>
      </c>
    </row>
    <row r="1144" spans="1:10" ht="15.75" thickTop="1" x14ac:dyDescent="0.25">
      <c r="A1144" s="114"/>
      <c r="B1144" s="114"/>
      <c r="C1144" s="114"/>
      <c r="D1144" s="114"/>
      <c r="E1144" s="114"/>
      <c r="F1144" s="114"/>
      <c r="G1144" s="114"/>
      <c r="H1144" s="114"/>
      <c r="I1144" s="114"/>
      <c r="J1144" s="114"/>
    </row>
    <row r="1145" spans="1:10" x14ac:dyDescent="0.25">
      <c r="A1145" s="77" t="s">
        <v>391</v>
      </c>
      <c r="B1145" s="76" t="s">
        <v>428</v>
      </c>
      <c r="C1145" s="77" t="s">
        <v>429</v>
      </c>
      <c r="D1145" s="77" t="s">
        <v>133</v>
      </c>
      <c r="E1145" s="157" t="s">
        <v>430</v>
      </c>
      <c r="F1145" s="157"/>
      <c r="G1145" s="78" t="s">
        <v>431</v>
      </c>
      <c r="H1145" s="76" t="s">
        <v>432</v>
      </c>
      <c r="I1145" s="76" t="s">
        <v>433</v>
      </c>
      <c r="J1145" s="76" t="s">
        <v>434</v>
      </c>
    </row>
    <row r="1146" spans="1:10" x14ac:dyDescent="0.25">
      <c r="A1146" s="109" t="s">
        <v>132</v>
      </c>
      <c r="B1146" s="110" t="s">
        <v>401</v>
      </c>
      <c r="C1146" s="109" t="s">
        <v>20</v>
      </c>
      <c r="D1146" s="109" t="s">
        <v>767</v>
      </c>
      <c r="E1146" s="155" t="s">
        <v>122</v>
      </c>
      <c r="F1146" s="155"/>
      <c r="G1146" s="111" t="s">
        <v>21</v>
      </c>
      <c r="H1146" s="112">
        <v>1</v>
      </c>
      <c r="I1146" s="113">
        <v>6.15</v>
      </c>
      <c r="J1146" s="113">
        <v>6.15</v>
      </c>
    </row>
    <row r="1147" spans="1:10" ht="25.5" x14ac:dyDescent="0.25">
      <c r="A1147" s="65" t="s">
        <v>119</v>
      </c>
      <c r="B1147" s="21" t="s">
        <v>441</v>
      </c>
      <c r="C1147" s="65" t="s">
        <v>20</v>
      </c>
      <c r="D1147" s="65" t="s">
        <v>257</v>
      </c>
      <c r="E1147" s="156" t="s">
        <v>122</v>
      </c>
      <c r="F1147" s="156"/>
      <c r="G1147" s="22" t="s">
        <v>123</v>
      </c>
      <c r="H1147" s="23">
        <v>0.03</v>
      </c>
      <c r="I1147" s="24">
        <v>23.88</v>
      </c>
      <c r="J1147" s="24">
        <v>0.71</v>
      </c>
    </row>
    <row r="1148" spans="1:10" ht="25.5" x14ac:dyDescent="0.25">
      <c r="A1148" s="65" t="s">
        <v>119</v>
      </c>
      <c r="B1148" s="21" t="s">
        <v>120</v>
      </c>
      <c r="C1148" s="65" t="s">
        <v>20</v>
      </c>
      <c r="D1148" s="65" t="s">
        <v>121</v>
      </c>
      <c r="E1148" s="156" t="s">
        <v>122</v>
      </c>
      <c r="F1148" s="156"/>
      <c r="G1148" s="22" t="s">
        <v>123</v>
      </c>
      <c r="H1148" s="23">
        <v>0.3</v>
      </c>
      <c r="I1148" s="24">
        <v>18.16</v>
      </c>
      <c r="J1148" s="24">
        <v>5.44</v>
      </c>
    </row>
    <row r="1149" spans="1:10" ht="25.5" x14ac:dyDescent="0.25">
      <c r="A1149" s="64"/>
      <c r="B1149" s="64"/>
      <c r="C1149" s="64"/>
      <c r="D1149" s="64"/>
      <c r="E1149" s="64" t="s">
        <v>126</v>
      </c>
      <c r="F1149" s="20">
        <v>2.139406487232574</v>
      </c>
      <c r="G1149" s="64" t="s">
        <v>127</v>
      </c>
      <c r="H1149" s="20">
        <v>1.89</v>
      </c>
      <c r="I1149" s="64" t="s">
        <v>128</v>
      </c>
      <c r="J1149" s="20">
        <v>4.03</v>
      </c>
    </row>
    <row r="1150" spans="1:10" ht="26.25" thickBot="1" x14ac:dyDescent="0.3">
      <c r="A1150" s="64"/>
      <c r="B1150" s="64"/>
      <c r="C1150" s="64"/>
      <c r="D1150" s="64"/>
      <c r="E1150" s="64" t="s">
        <v>129</v>
      </c>
      <c r="F1150" s="20">
        <v>1.77</v>
      </c>
      <c r="G1150" s="64"/>
      <c r="H1150" s="154" t="s">
        <v>130</v>
      </c>
      <c r="I1150" s="154"/>
      <c r="J1150" s="20">
        <v>7.92</v>
      </c>
    </row>
    <row r="1151" spans="1:10" ht="15.75" thickTop="1" x14ac:dyDescent="0.25">
      <c r="A1151" s="114"/>
      <c r="B1151" s="114"/>
      <c r="C1151" s="114"/>
      <c r="D1151" s="114"/>
      <c r="E1151" s="114"/>
      <c r="F1151" s="114"/>
      <c r="G1151" s="114"/>
      <c r="H1151" s="114"/>
      <c r="I1151" s="114"/>
      <c r="J1151" s="114"/>
    </row>
    <row r="1152" spans="1:10" s="29" customFormat="1" x14ac:dyDescent="0.25">
      <c r="A1152" s="77" t="s">
        <v>392</v>
      </c>
      <c r="B1152" s="76" t="s">
        <v>428</v>
      </c>
      <c r="C1152" s="77" t="s">
        <v>429</v>
      </c>
      <c r="D1152" s="77" t="s">
        <v>133</v>
      </c>
      <c r="E1152" s="157" t="s">
        <v>430</v>
      </c>
      <c r="F1152" s="157"/>
      <c r="G1152" s="78" t="s">
        <v>431</v>
      </c>
      <c r="H1152" s="76" t="s">
        <v>432</v>
      </c>
      <c r="I1152" s="76" t="s">
        <v>433</v>
      </c>
      <c r="J1152" s="76" t="s">
        <v>434</v>
      </c>
    </row>
    <row r="1153" spans="1:10" s="29" customFormat="1" x14ac:dyDescent="0.25">
      <c r="A1153" s="109" t="s">
        <v>132</v>
      </c>
      <c r="B1153" s="110" t="s">
        <v>768</v>
      </c>
      <c r="C1153" s="109" t="s">
        <v>20</v>
      </c>
      <c r="D1153" s="109" t="s">
        <v>769</v>
      </c>
      <c r="E1153" s="155" t="s">
        <v>122</v>
      </c>
      <c r="F1153" s="155"/>
      <c r="G1153" s="111" t="s">
        <v>21</v>
      </c>
      <c r="H1153" s="112">
        <v>1</v>
      </c>
      <c r="I1153" s="113">
        <v>49.29</v>
      </c>
      <c r="J1153" s="113">
        <v>49.29</v>
      </c>
    </row>
    <row r="1154" spans="1:10" ht="25.5" x14ac:dyDescent="0.25">
      <c r="A1154" s="65" t="s">
        <v>119</v>
      </c>
      <c r="B1154" s="21" t="s">
        <v>120</v>
      </c>
      <c r="C1154" s="65" t="s">
        <v>20</v>
      </c>
      <c r="D1154" s="65" t="s">
        <v>121</v>
      </c>
      <c r="E1154" s="156" t="s">
        <v>122</v>
      </c>
      <c r="F1154" s="156"/>
      <c r="G1154" s="22" t="s">
        <v>123</v>
      </c>
      <c r="H1154" s="23">
        <v>0.55000000000000004</v>
      </c>
      <c r="I1154" s="24">
        <v>18.16</v>
      </c>
      <c r="J1154" s="24">
        <v>9.98</v>
      </c>
    </row>
    <row r="1155" spans="1:10" ht="25.5" x14ac:dyDescent="0.25">
      <c r="A1155" s="65" t="s">
        <v>119</v>
      </c>
      <c r="B1155" s="21" t="s">
        <v>441</v>
      </c>
      <c r="C1155" s="65" t="s">
        <v>20</v>
      </c>
      <c r="D1155" s="65" t="s">
        <v>257</v>
      </c>
      <c r="E1155" s="156" t="s">
        <v>122</v>
      </c>
      <c r="F1155" s="156"/>
      <c r="G1155" s="22" t="s">
        <v>123</v>
      </c>
      <c r="H1155" s="23">
        <v>0.7</v>
      </c>
      <c r="I1155" s="24">
        <v>23.88</v>
      </c>
      <c r="J1155" s="24">
        <v>16.71</v>
      </c>
    </row>
    <row r="1156" spans="1:10" x14ac:dyDescent="0.25">
      <c r="A1156" s="63" t="s">
        <v>136</v>
      </c>
      <c r="B1156" s="25" t="s">
        <v>488</v>
      </c>
      <c r="C1156" s="63" t="s">
        <v>20</v>
      </c>
      <c r="D1156" s="63" t="s">
        <v>489</v>
      </c>
      <c r="E1156" s="153" t="s">
        <v>137</v>
      </c>
      <c r="F1156" s="153"/>
      <c r="G1156" s="26" t="s">
        <v>26</v>
      </c>
      <c r="H1156" s="27">
        <v>0.5</v>
      </c>
      <c r="I1156" s="28">
        <v>1.1000000000000001</v>
      </c>
      <c r="J1156" s="28">
        <v>0.55000000000000004</v>
      </c>
    </row>
    <row r="1157" spans="1:10" x14ac:dyDescent="0.25">
      <c r="A1157" s="63" t="s">
        <v>136</v>
      </c>
      <c r="B1157" s="25" t="s">
        <v>1094</v>
      </c>
      <c r="C1157" s="63" t="s">
        <v>20</v>
      </c>
      <c r="D1157" s="63" t="s">
        <v>1095</v>
      </c>
      <c r="E1157" s="153" t="s">
        <v>137</v>
      </c>
      <c r="F1157" s="153"/>
      <c r="G1157" s="26" t="s">
        <v>490</v>
      </c>
      <c r="H1157" s="27">
        <v>0.11</v>
      </c>
      <c r="I1157" s="28">
        <v>47.7</v>
      </c>
      <c r="J1157" s="28">
        <v>5.24</v>
      </c>
    </row>
    <row r="1158" spans="1:10" x14ac:dyDescent="0.25">
      <c r="A1158" s="63" t="s">
        <v>136</v>
      </c>
      <c r="B1158" s="25" t="s">
        <v>1096</v>
      </c>
      <c r="C1158" s="63" t="s">
        <v>20</v>
      </c>
      <c r="D1158" s="63" t="s">
        <v>1097</v>
      </c>
      <c r="E1158" s="153" t="s">
        <v>137</v>
      </c>
      <c r="F1158" s="153"/>
      <c r="G1158" s="26" t="s">
        <v>490</v>
      </c>
      <c r="H1158" s="27">
        <v>0.05</v>
      </c>
      <c r="I1158" s="28">
        <v>53.38</v>
      </c>
      <c r="J1158" s="28">
        <v>2.66</v>
      </c>
    </row>
    <row r="1159" spans="1:10" s="29" customFormat="1" x14ac:dyDescent="0.25">
      <c r="A1159" s="63" t="s">
        <v>136</v>
      </c>
      <c r="B1159" s="25" t="s">
        <v>1098</v>
      </c>
      <c r="C1159" s="63" t="s">
        <v>20</v>
      </c>
      <c r="D1159" s="63" t="s">
        <v>1099</v>
      </c>
      <c r="E1159" s="153" t="s">
        <v>137</v>
      </c>
      <c r="F1159" s="153"/>
      <c r="G1159" s="26" t="s">
        <v>490</v>
      </c>
      <c r="H1159" s="27">
        <v>0.08</v>
      </c>
      <c r="I1159" s="28">
        <v>176.95</v>
      </c>
      <c r="J1159" s="28">
        <v>14.15</v>
      </c>
    </row>
    <row r="1160" spans="1:10" s="29" customFormat="1" ht="25.5" x14ac:dyDescent="0.25">
      <c r="A1160" s="64"/>
      <c r="B1160" s="64"/>
      <c r="C1160" s="64"/>
      <c r="D1160" s="64"/>
      <c r="E1160" s="64" t="s">
        <v>126</v>
      </c>
      <c r="F1160" s="20">
        <v>9.5078834209268983</v>
      </c>
      <c r="G1160" s="64" t="s">
        <v>127</v>
      </c>
      <c r="H1160" s="20">
        <v>8.4</v>
      </c>
      <c r="I1160" s="64" t="s">
        <v>128</v>
      </c>
      <c r="J1160" s="20">
        <v>17.91</v>
      </c>
    </row>
    <row r="1161" spans="1:10" ht="26.25" thickBot="1" x14ac:dyDescent="0.3">
      <c r="A1161" s="64"/>
      <c r="B1161" s="64"/>
      <c r="C1161" s="64"/>
      <c r="D1161" s="64"/>
      <c r="E1161" s="64" t="s">
        <v>129</v>
      </c>
      <c r="F1161" s="20">
        <v>14.2</v>
      </c>
      <c r="G1161" s="64"/>
      <c r="H1161" s="154" t="s">
        <v>130</v>
      </c>
      <c r="I1161" s="154"/>
      <c r="J1161" s="20">
        <v>63.49</v>
      </c>
    </row>
    <row r="1162" spans="1:10" ht="15.75" thickTop="1" x14ac:dyDescent="0.25">
      <c r="A1162" s="114"/>
      <c r="B1162" s="114"/>
      <c r="C1162" s="114"/>
      <c r="D1162" s="114"/>
      <c r="E1162" s="114"/>
      <c r="F1162" s="114"/>
      <c r="G1162" s="114"/>
      <c r="H1162" s="114"/>
      <c r="I1162" s="114"/>
      <c r="J1162" s="114"/>
    </row>
    <row r="1163" spans="1:10" x14ac:dyDescent="0.25">
      <c r="A1163" s="77" t="s">
        <v>393</v>
      </c>
      <c r="B1163" s="76" t="s">
        <v>428</v>
      </c>
      <c r="C1163" s="77" t="s">
        <v>429</v>
      </c>
      <c r="D1163" s="77" t="s">
        <v>133</v>
      </c>
      <c r="E1163" s="157" t="s">
        <v>430</v>
      </c>
      <c r="F1163" s="157"/>
      <c r="G1163" s="78" t="s">
        <v>431</v>
      </c>
      <c r="H1163" s="76" t="s">
        <v>432</v>
      </c>
      <c r="I1163" s="76" t="s">
        <v>433</v>
      </c>
      <c r="J1163" s="76" t="s">
        <v>434</v>
      </c>
    </row>
    <row r="1164" spans="1:10" x14ac:dyDescent="0.25">
      <c r="A1164" s="109" t="s">
        <v>132</v>
      </c>
      <c r="B1164" s="110" t="s">
        <v>770</v>
      </c>
      <c r="C1164" s="109" t="s">
        <v>20</v>
      </c>
      <c r="D1164" s="109" t="s">
        <v>771</v>
      </c>
      <c r="E1164" s="155" t="s">
        <v>122</v>
      </c>
      <c r="F1164" s="155"/>
      <c r="G1164" s="111" t="s">
        <v>21</v>
      </c>
      <c r="H1164" s="112">
        <v>1</v>
      </c>
      <c r="I1164" s="113">
        <v>39.869999999999997</v>
      </c>
      <c r="J1164" s="113">
        <v>39.869999999999997</v>
      </c>
    </row>
    <row r="1165" spans="1:10" ht="25.5" x14ac:dyDescent="0.25">
      <c r="A1165" s="65" t="s">
        <v>119</v>
      </c>
      <c r="B1165" s="21" t="s">
        <v>120</v>
      </c>
      <c r="C1165" s="65" t="s">
        <v>20</v>
      </c>
      <c r="D1165" s="65" t="s">
        <v>121</v>
      </c>
      <c r="E1165" s="156" t="s">
        <v>122</v>
      </c>
      <c r="F1165" s="156"/>
      <c r="G1165" s="22" t="s">
        <v>123</v>
      </c>
      <c r="H1165" s="23">
        <v>0.8</v>
      </c>
      <c r="I1165" s="24">
        <v>18.16</v>
      </c>
      <c r="J1165" s="24">
        <v>14.52</v>
      </c>
    </row>
    <row r="1166" spans="1:10" s="29" customFormat="1" ht="25.5" x14ac:dyDescent="0.25">
      <c r="A1166" s="65" t="s">
        <v>119</v>
      </c>
      <c r="B1166" s="21" t="s">
        <v>441</v>
      </c>
      <c r="C1166" s="65" t="s">
        <v>20</v>
      </c>
      <c r="D1166" s="65" t="s">
        <v>257</v>
      </c>
      <c r="E1166" s="156" t="s">
        <v>122</v>
      </c>
      <c r="F1166" s="156"/>
      <c r="G1166" s="22" t="s">
        <v>123</v>
      </c>
      <c r="H1166" s="23">
        <v>0.8</v>
      </c>
      <c r="I1166" s="24">
        <v>23.88</v>
      </c>
      <c r="J1166" s="24">
        <v>19.100000000000001</v>
      </c>
    </row>
    <row r="1167" spans="1:10" s="29" customFormat="1" x14ac:dyDescent="0.25">
      <c r="A1167" s="63" t="s">
        <v>136</v>
      </c>
      <c r="B1167" s="25" t="s">
        <v>497</v>
      </c>
      <c r="C1167" s="63" t="s">
        <v>20</v>
      </c>
      <c r="D1167" s="63" t="s">
        <v>498</v>
      </c>
      <c r="E1167" s="153" t="s">
        <v>137</v>
      </c>
      <c r="F1167" s="153"/>
      <c r="G1167" s="26" t="s">
        <v>490</v>
      </c>
      <c r="H1167" s="27">
        <v>0.04</v>
      </c>
      <c r="I1167" s="28">
        <v>119.9</v>
      </c>
      <c r="J1167" s="28">
        <v>4.79</v>
      </c>
    </row>
    <row r="1168" spans="1:10" x14ac:dyDescent="0.25">
      <c r="A1168" s="63" t="s">
        <v>136</v>
      </c>
      <c r="B1168" s="25" t="s">
        <v>501</v>
      </c>
      <c r="C1168" s="63" t="s">
        <v>20</v>
      </c>
      <c r="D1168" s="63" t="s">
        <v>502</v>
      </c>
      <c r="E1168" s="153" t="s">
        <v>137</v>
      </c>
      <c r="F1168" s="153"/>
      <c r="G1168" s="26" t="s">
        <v>26</v>
      </c>
      <c r="H1168" s="27">
        <v>0.3</v>
      </c>
      <c r="I1168" s="28">
        <v>2.5</v>
      </c>
      <c r="J1168" s="28">
        <v>0.75</v>
      </c>
    </row>
    <row r="1169" spans="1:10" x14ac:dyDescent="0.25">
      <c r="A1169" s="63" t="s">
        <v>136</v>
      </c>
      <c r="B1169" s="25" t="s">
        <v>499</v>
      </c>
      <c r="C1169" s="63" t="s">
        <v>20</v>
      </c>
      <c r="D1169" s="63" t="s">
        <v>500</v>
      </c>
      <c r="E1169" s="153" t="s">
        <v>137</v>
      </c>
      <c r="F1169" s="153"/>
      <c r="G1169" s="26" t="s">
        <v>490</v>
      </c>
      <c r="H1169" s="27">
        <v>0.01</v>
      </c>
      <c r="I1169" s="28">
        <v>71.84</v>
      </c>
      <c r="J1169" s="28">
        <v>0.71</v>
      </c>
    </row>
    <row r="1170" spans="1:10" ht="25.5" x14ac:dyDescent="0.25">
      <c r="A1170" s="64"/>
      <c r="B1170" s="64"/>
      <c r="C1170" s="64"/>
      <c r="D1170" s="64"/>
      <c r="E1170" s="64" t="s">
        <v>126</v>
      </c>
      <c r="F1170" s="20">
        <v>11.944577161968466</v>
      </c>
      <c r="G1170" s="64" t="s">
        <v>127</v>
      </c>
      <c r="H1170" s="20">
        <v>10.56</v>
      </c>
      <c r="I1170" s="64" t="s">
        <v>128</v>
      </c>
      <c r="J1170" s="20">
        <v>22.5</v>
      </c>
    </row>
    <row r="1171" spans="1:10" ht="26.25" thickBot="1" x14ac:dyDescent="0.3">
      <c r="A1171" s="64"/>
      <c r="B1171" s="64"/>
      <c r="C1171" s="64"/>
      <c r="D1171" s="64"/>
      <c r="E1171" s="64" t="s">
        <v>129</v>
      </c>
      <c r="F1171" s="20">
        <v>11.49</v>
      </c>
      <c r="G1171" s="64"/>
      <c r="H1171" s="154" t="s">
        <v>130</v>
      </c>
      <c r="I1171" s="154"/>
      <c r="J1171" s="20">
        <v>51.36</v>
      </c>
    </row>
    <row r="1172" spans="1:10" s="29" customFormat="1" ht="15.75" thickTop="1" x14ac:dyDescent="0.25">
      <c r="A1172" s="114"/>
      <c r="B1172" s="114"/>
      <c r="C1172" s="114"/>
      <c r="D1172" s="114"/>
      <c r="E1172" s="114"/>
      <c r="F1172" s="114"/>
      <c r="G1172" s="114"/>
      <c r="H1172" s="114"/>
      <c r="I1172" s="114"/>
      <c r="J1172" s="114"/>
    </row>
    <row r="1173" spans="1:10" s="29" customFormat="1" x14ac:dyDescent="0.25">
      <c r="A1173" s="77" t="s">
        <v>394</v>
      </c>
      <c r="B1173" s="76" t="s">
        <v>428</v>
      </c>
      <c r="C1173" s="77" t="s">
        <v>429</v>
      </c>
      <c r="D1173" s="77" t="s">
        <v>133</v>
      </c>
      <c r="E1173" s="157" t="s">
        <v>430</v>
      </c>
      <c r="F1173" s="157"/>
      <c r="G1173" s="78" t="s">
        <v>431</v>
      </c>
      <c r="H1173" s="76" t="s">
        <v>432</v>
      </c>
      <c r="I1173" s="76" t="s">
        <v>433</v>
      </c>
      <c r="J1173" s="76" t="s">
        <v>434</v>
      </c>
    </row>
    <row r="1174" spans="1:10" x14ac:dyDescent="0.25">
      <c r="A1174" s="109" t="s">
        <v>132</v>
      </c>
      <c r="B1174" s="110" t="s">
        <v>410</v>
      </c>
      <c r="C1174" s="109" t="s">
        <v>20</v>
      </c>
      <c r="D1174" s="109" t="s">
        <v>427</v>
      </c>
      <c r="E1174" s="155" t="s">
        <v>122</v>
      </c>
      <c r="F1174" s="155"/>
      <c r="G1174" s="111" t="s">
        <v>21</v>
      </c>
      <c r="H1174" s="112">
        <v>1</v>
      </c>
      <c r="I1174" s="113">
        <v>55.38</v>
      </c>
      <c r="J1174" s="113">
        <v>55.38</v>
      </c>
    </row>
    <row r="1175" spans="1:10" ht="25.5" x14ac:dyDescent="0.25">
      <c r="A1175" s="65" t="s">
        <v>119</v>
      </c>
      <c r="B1175" s="21" t="s">
        <v>120</v>
      </c>
      <c r="C1175" s="65" t="s">
        <v>20</v>
      </c>
      <c r="D1175" s="65" t="s">
        <v>121</v>
      </c>
      <c r="E1175" s="156" t="s">
        <v>122</v>
      </c>
      <c r="F1175" s="156"/>
      <c r="G1175" s="22" t="s">
        <v>123</v>
      </c>
      <c r="H1175" s="23">
        <v>1.1000000000000001</v>
      </c>
      <c r="I1175" s="24">
        <v>18.16</v>
      </c>
      <c r="J1175" s="24">
        <v>19.97</v>
      </c>
    </row>
    <row r="1176" spans="1:10" ht="25.5" x14ac:dyDescent="0.25">
      <c r="A1176" s="65" t="s">
        <v>119</v>
      </c>
      <c r="B1176" s="21" t="s">
        <v>441</v>
      </c>
      <c r="C1176" s="65" t="s">
        <v>20</v>
      </c>
      <c r="D1176" s="65" t="s">
        <v>257</v>
      </c>
      <c r="E1176" s="156" t="s">
        <v>122</v>
      </c>
      <c r="F1176" s="156"/>
      <c r="G1176" s="22" t="s">
        <v>123</v>
      </c>
      <c r="H1176" s="23">
        <v>1.1000000000000001</v>
      </c>
      <c r="I1176" s="24">
        <v>23.88</v>
      </c>
      <c r="J1176" s="24">
        <v>26.26</v>
      </c>
    </row>
    <row r="1177" spans="1:10" x14ac:dyDescent="0.25">
      <c r="A1177" s="63" t="s">
        <v>136</v>
      </c>
      <c r="B1177" s="25" t="s">
        <v>497</v>
      </c>
      <c r="C1177" s="63" t="s">
        <v>20</v>
      </c>
      <c r="D1177" s="63" t="s">
        <v>498</v>
      </c>
      <c r="E1177" s="153" t="s">
        <v>137</v>
      </c>
      <c r="F1177" s="153"/>
      <c r="G1177" s="26" t="s">
        <v>490</v>
      </c>
      <c r="H1177" s="27">
        <v>0.06</v>
      </c>
      <c r="I1177" s="28">
        <v>119.9</v>
      </c>
      <c r="J1177" s="28">
        <v>7.19</v>
      </c>
    </row>
    <row r="1178" spans="1:10" s="29" customFormat="1" x14ac:dyDescent="0.25">
      <c r="A1178" s="63" t="s">
        <v>136</v>
      </c>
      <c r="B1178" s="25" t="s">
        <v>499</v>
      </c>
      <c r="C1178" s="63" t="s">
        <v>20</v>
      </c>
      <c r="D1178" s="63" t="s">
        <v>500</v>
      </c>
      <c r="E1178" s="153" t="s">
        <v>137</v>
      </c>
      <c r="F1178" s="153"/>
      <c r="G1178" s="26" t="s">
        <v>490</v>
      </c>
      <c r="H1178" s="27">
        <v>0.01</v>
      </c>
      <c r="I1178" s="28">
        <v>71.84</v>
      </c>
      <c r="J1178" s="28">
        <v>0.71</v>
      </c>
    </row>
    <row r="1179" spans="1:10" s="29" customFormat="1" x14ac:dyDescent="0.25">
      <c r="A1179" s="63" t="s">
        <v>136</v>
      </c>
      <c r="B1179" s="25" t="s">
        <v>501</v>
      </c>
      <c r="C1179" s="63" t="s">
        <v>20</v>
      </c>
      <c r="D1179" s="63" t="s">
        <v>502</v>
      </c>
      <c r="E1179" s="153" t="s">
        <v>137</v>
      </c>
      <c r="F1179" s="153"/>
      <c r="G1179" s="26" t="s">
        <v>26</v>
      </c>
      <c r="H1179" s="27">
        <v>0.5</v>
      </c>
      <c r="I1179" s="28">
        <v>2.5</v>
      </c>
      <c r="J1179" s="28">
        <v>1.25</v>
      </c>
    </row>
    <row r="1180" spans="1:10" ht="25.5" x14ac:dyDescent="0.25">
      <c r="A1180" s="64"/>
      <c r="B1180" s="64"/>
      <c r="C1180" s="64"/>
      <c r="D1180" s="64"/>
      <c r="E1180" s="64" t="s">
        <v>126</v>
      </c>
      <c r="F1180" s="20">
        <v>16.419812071985984</v>
      </c>
      <c r="G1180" s="64" t="s">
        <v>127</v>
      </c>
      <c r="H1180" s="20">
        <v>14.51</v>
      </c>
      <c r="I1180" s="64" t="s">
        <v>128</v>
      </c>
      <c r="J1180" s="20">
        <v>30.93</v>
      </c>
    </row>
    <row r="1181" spans="1:10" ht="26.25" thickBot="1" x14ac:dyDescent="0.3">
      <c r="A1181" s="64"/>
      <c r="B1181" s="64"/>
      <c r="C1181" s="64"/>
      <c r="D1181" s="64"/>
      <c r="E1181" s="64" t="s">
        <v>129</v>
      </c>
      <c r="F1181" s="20">
        <v>15.96</v>
      </c>
      <c r="G1181" s="64"/>
      <c r="H1181" s="154" t="s">
        <v>130</v>
      </c>
      <c r="I1181" s="154"/>
      <c r="J1181" s="20">
        <v>71.34</v>
      </c>
    </row>
    <row r="1182" spans="1:10" ht="15.75" thickTop="1" x14ac:dyDescent="0.25">
      <c r="A1182" s="114"/>
      <c r="B1182" s="114"/>
      <c r="C1182" s="114"/>
      <c r="D1182" s="114"/>
      <c r="E1182" s="114"/>
      <c r="F1182" s="114"/>
      <c r="G1182" s="114"/>
      <c r="H1182" s="114"/>
      <c r="I1182" s="114"/>
      <c r="J1182" s="114"/>
    </row>
    <row r="1183" spans="1:10" x14ac:dyDescent="0.25">
      <c r="A1183" s="77" t="s">
        <v>772</v>
      </c>
      <c r="B1183" s="76" t="s">
        <v>428</v>
      </c>
      <c r="C1183" s="77" t="s">
        <v>429</v>
      </c>
      <c r="D1183" s="77" t="s">
        <v>133</v>
      </c>
      <c r="E1183" s="157" t="s">
        <v>430</v>
      </c>
      <c r="F1183" s="157"/>
      <c r="G1183" s="78" t="s">
        <v>431</v>
      </c>
      <c r="H1183" s="76" t="s">
        <v>432</v>
      </c>
      <c r="I1183" s="76" t="s">
        <v>433</v>
      </c>
      <c r="J1183" s="76" t="s">
        <v>434</v>
      </c>
    </row>
    <row r="1184" spans="1:10" s="29" customFormat="1" ht="25.5" x14ac:dyDescent="0.25">
      <c r="A1184" s="109" t="s">
        <v>132</v>
      </c>
      <c r="B1184" s="110" t="s">
        <v>773</v>
      </c>
      <c r="C1184" s="109" t="s">
        <v>24</v>
      </c>
      <c r="D1184" s="109" t="s">
        <v>774</v>
      </c>
      <c r="E1184" s="155" t="s">
        <v>471</v>
      </c>
      <c r="F1184" s="155"/>
      <c r="G1184" s="111" t="s">
        <v>21</v>
      </c>
      <c r="H1184" s="112">
        <v>1</v>
      </c>
      <c r="I1184" s="113">
        <v>15.32</v>
      </c>
      <c r="J1184" s="113">
        <v>15.32</v>
      </c>
    </row>
    <row r="1185" spans="1:10" s="29" customFormat="1" ht="25.5" x14ac:dyDescent="0.25">
      <c r="A1185" s="65" t="s">
        <v>119</v>
      </c>
      <c r="B1185" s="21" t="s">
        <v>256</v>
      </c>
      <c r="C1185" s="65" t="s">
        <v>24</v>
      </c>
      <c r="D1185" s="65" t="s">
        <v>257</v>
      </c>
      <c r="E1185" s="156" t="s">
        <v>150</v>
      </c>
      <c r="F1185" s="156"/>
      <c r="G1185" s="22" t="s">
        <v>123</v>
      </c>
      <c r="H1185" s="23">
        <v>0.312</v>
      </c>
      <c r="I1185" s="24">
        <v>27.83</v>
      </c>
      <c r="J1185" s="24">
        <v>8.68</v>
      </c>
    </row>
    <row r="1186" spans="1:10" ht="25.5" x14ac:dyDescent="0.25">
      <c r="A1186" s="65" t="s">
        <v>119</v>
      </c>
      <c r="B1186" s="21" t="s">
        <v>176</v>
      </c>
      <c r="C1186" s="65" t="s">
        <v>24</v>
      </c>
      <c r="D1186" s="65" t="s">
        <v>121</v>
      </c>
      <c r="E1186" s="156" t="s">
        <v>150</v>
      </c>
      <c r="F1186" s="156"/>
      <c r="G1186" s="22" t="s">
        <v>123</v>
      </c>
      <c r="H1186" s="23">
        <v>0.114</v>
      </c>
      <c r="I1186" s="24">
        <v>21.14</v>
      </c>
      <c r="J1186" s="24">
        <v>2.4</v>
      </c>
    </row>
    <row r="1187" spans="1:10" ht="25.5" x14ac:dyDescent="0.25">
      <c r="A1187" s="63" t="s">
        <v>136</v>
      </c>
      <c r="B1187" s="25" t="s">
        <v>284</v>
      </c>
      <c r="C1187" s="63" t="s">
        <v>24</v>
      </c>
      <c r="D1187" s="63" t="s">
        <v>285</v>
      </c>
      <c r="E1187" s="153" t="s">
        <v>137</v>
      </c>
      <c r="F1187" s="153"/>
      <c r="G1187" s="26" t="s">
        <v>26</v>
      </c>
      <c r="H1187" s="27">
        <v>0.1</v>
      </c>
      <c r="I1187" s="28">
        <v>0.9</v>
      </c>
      <c r="J1187" s="28">
        <v>0.09</v>
      </c>
    </row>
    <row r="1188" spans="1:10" ht="25.5" x14ac:dyDescent="0.25">
      <c r="A1188" s="63" t="s">
        <v>136</v>
      </c>
      <c r="B1188" s="25" t="s">
        <v>1100</v>
      </c>
      <c r="C1188" s="63" t="s">
        <v>24</v>
      </c>
      <c r="D1188" s="63" t="s">
        <v>1101</v>
      </c>
      <c r="E1188" s="153" t="s">
        <v>137</v>
      </c>
      <c r="F1188" s="153"/>
      <c r="G1188" s="26" t="s">
        <v>37</v>
      </c>
      <c r="H1188" s="27">
        <v>1.5550200000000001</v>
      </c>
      <c r="I1188" s="28">
        <v>2.67</v>
      </c>
      <c r="J1188" s="28">
        <v>4.1500000000000004</v>
      </c>
    </row>
    <row r="1189" spans="1:10" ht="25.5" x14ac:dyDescent="0.25">
      <c r="A1189" s="64"/>
      <c r="B1189" s="64"/>
      <c r="C1189" s="64"/>
      <c r="D1189" s="64"/>
      <c r="E1189" s="64" t="s">
        <v>126</v>
      </c>
      <c r="F1189" s="20">
        <v>3.9921431225779052</v>
      </c>
      <c r="G1189" s="64" t="s">
        <v>127</v>
      </c>
      <c r="H1189" s="20">
        <v>3.53</v>
      </c>
      <c r="I1189" s="64" t="s">
        <v>128</v>
      </c>
      <c r="J1189" s="20">
        <v>7.52</v>
      </c>
    </row>
    <row r="1190" spans="1:10" s="29" customFormat="1" ht="26.25" thickBot="1" x14ac:dyDescent="0.3">
      <c r="A1190" s="64"/>
      <c r="B1190" s="64"/>
      <c r="C1190" s="64"/>
      <c r="D1190" s="64"/>
      <c r="E1190" s="64" t="s">
        <v>129</v>
      </c>
      <c r="F1190" s="20">
        <v>4.41</v>
      </c>
      <c r="G1190" s="64"/>
      <c r="H1190" s="154" t="s">
        <v>130</v>
      </c>
      <c r="I1190" s="154"/>
      <c r="J1190" s="20">
        <v>19.73</v>
      </c>
    </row>
    <row r="1191" spans="1:10" ht="15.75" thickTop="1" x14ac:dyDescent="0.25">
      <c r="A1191" s="114"/>
      <c r="B1191" s="114"/>
      <c r="C1191" s="114"/>
      <c r="D1191" s="114"/>
      <c r="E1191" s="114"/>
      <c r="F1191" s="114"/>
      <c r="G1191" s="114"/>
      <c r="H1191" s="114"/>
      <c r="I1191" s="114"/>
      <c r="J1191" s="114"/>
    </row>
    <row r="1192" spans="1:10" x14ac:dyDescent="0.25">
      <c r="A1192" s="77" t="s">
        <v>775</v>
      </c>
      <c r="B1192" s="76" t="s">
        <v>428</v>
      </c>
      <c r="C1192" s="77" t="s">
        <v>429</v>
      </c>
      <c r="D1192" s="77" t="s">
        <v>133</v>
      </c>
      <c r="E1192" s="157" t="s">
        <v>430</v>
      </c>
      <c r="F1192" s="157"/>
      <c r="G1192" s="78" t="s">
        <v>431</v>
      </c>
      <c r="H1192" s="76" t="s">
        <v>432</v>
      </c>
      <c r="I1192" s="76" t="s">
        <v>433</v>
      </c>
      <c r="J1192" s="76" t="s">
        <v>434</v>
      </c>
    </row>
    <row r="1193" spans="1:10" ht="25.5" x14ac:dyDescent="0.25">
      <c r="A1193" s="109" t="s">
        <v>132</v>
      </c>
      <c r="B1193" s="110" t="s">
        <v>86</v>
      </c>
      <c r="C1193" s="109" t="s">
        <v>24</v>
      </c>
      <c r="D1193" s="109" t="s">
        <v>87</v>
      </c>
      <c r="E1193" s="155" t="s">
        <v>471</v>
      </c>
      <c r="F1193" s="155"/>
      <c r="G1193" s="111" t="s">
        <v>21</v>
      </c>
      <c r="H1193" s="112">
        <v>1</v>
      </c>
      <c r="I1193" s="113">
        <v>16.420000000000002</v>
      </c>
      <c r="J1193" s="113">
        <v>16.420000000000002</v>
      </c>
    </row>
    <row r="1194" spans="1:10" ht="25.5" x14ac:dyDescent="0.25">
      <c r="A1194" s="65" t="s">
        <v>119</v>
      </c>
      <c r="B1194" s="21" t="s">
        <v>256</v>
      </c>
      <c r="C1194" s="65" t="s">
        <v>24</v>
      </c>
      <c r="D1194" s="65" t="s">
        <v>257</v>
      </c>
      <c r="E1194" s="156" t="s">
        <v>150</v>
      </c>
      <c r="F1194" s="156"/>
      <c r="G1194" s="22" t="s">
        <v>123</v>
      </c>
      <c r="H1194" s="23">
        <v>0.3805</v>
      </c>
      <c r="I1194" s="24">
        <v>27.83</v>
      </c>
      <c r="J1194" s="24">
        <v>10.58</v>
      </c>
    </row>
    <row r="1195" spans="1:10" x14ac:dyDescent="0.25">
      <c r="A1195" s="63" t="s">
        <v>136</v>
      </c>
      <c r="B1195" s="25" t="s">
        <v>286</v>
      </c>
      <c r="C1195" s="63" t="s">
        <v>24</v>
      </c>
      <c r="D1195" s="63" t="s">
        <v>287</v>
      </c>
      <c r="E1195" s="153" t="s">
        <v>137</v>
      </c>
      <c r="F1195" s="153"/>
      <c r="G1195" s="26" t="s">
        <v>101</v>
      </c>
      <c r="H1195" s="27">
        <v>2.1299999999999999E-2</v>
      </c>
      <c r="I1195" s="28">
        <v>22.41</v>
      </c>
      <c r="J1195" s="28">
        <v>0.47</v>
      </c>
    </row>
    <row r="1196" spans="1:10" s="29" customFormat="1" x14ac:dyDescent="0.25">
      <c r="A1196" s="63" t="s">
        <v>136</v>
      </c>
      <c r="B1196" s="25" t="s">
        <v>288</v>
      </c>
      <c r="C1196" s="63" t="s">
        <v>24</v>
      </c>
      <c r="D1196" s="63" t="s">
        <v>289</v>
      </c>
      <c r="E1196" s="153" t="s">
        <v>137</v>
      </c>
      <c r="F1196" s="153"/>
      <c r="G1196" s="26" t="s">
        <v>101</v>
      </c>
      <c r="H1196" s="27">
        <v>0.21299999999999999</v>
      </c>
      <c r="I1196" s="28">
        <v>25.23</v>
      </c>
      <c r="J1196" s="28">
        <v>5.37</v>
      </c>
    </row>
    <row r="1197" spans="1:10" s="29" customFormat="1" ht="25.5" x14ac:dyDescent="0.25">
      <c r="A1197" s="64"/>
      <c r="B1197" s="64"/>
      <c r="C1197" s="64"/>
      <c r="D1197" s="64"/>
      <c r="E1197" s="64" t="s">
        <v>126</v>
      </c>
      <c r="F1197" s="20">
        <v>3.8488081966342835</v>
      </c>
      <c r="G1197" s="64" t="s">
        <v>127</v>
      </c>
      <c r="H1197" s="20">
        <v>3.4</v>
      </c>
      <c r="I1197" s="64" t="s">
        <v>128</v>
      </c>
      <c r="J1197" s="20">
        <v>7.25</v>
      </c>
    </row>
    <row r="1198" spans="1:10" ht="26.25" thickBot="1" x14ac:dyDescent="0.3">
      <c r="A1198" s="64"/>
      <c r="B1198" s="64"/>
      <c r="C1198" s="64"/>
      <c r="D1198" s="64"/>
      <c r="E1198" s="64" t="s">
        <v>129</v>
      </c>
      <c r="F1198" s="20">
        <v>4.7300000000000004</v>
      </c>
      <c r="G1198" s="64"/>
      <c r="H1198" s="154" t="s">
        <v>130</v>
      </c>
      <c r="I1198" s="154"/>
      <c r="J1198" s="20">
        <v>21.15</v>
      </c>
    </row>
    <row r="1199" spans="1:10" ht="15.75" thickTop="1" x14ac:dyDescent="0.25">
      <c r="A1199" s="114"/>
      <c r="B1199" s="114"/>
      <c r="C1199" s="114"/>
      <c r="D1199" s="114"/>
      <c r="E1199" s="114"/>
      <c r="F1199" s="114"/>
      <c r="G1199" s="114"/>
      <c r="H1199" s="114"/>
      <c r="I1199" s="114"/>
      <c r="J1199" s="114"/>
    </row>
    <row r="1200" spans="1:10" x14ac:dyDescent="0.25">
      <c r="A1200" s="106" t="s">
        <v>81</v>
      </c>
      <c r="B1200" s="106"/>
      <c r="C1200" s="106"/>
      <c r="D1200" s="106" t="s">
        <v>776</v>
      </c>
      <c r="E1200" s="106"/>
      <c r="F1200" s="158"/>
      <c r="G1200" s="158"/>
      <c r="H1200" s="107"/>
      <c r="I1200" s="106"/>
      <c r="J1200" s="108">
        <v>339832.5</v>
      </c>
    </row>
    <row r="1201" spans="1:10" s="29" customFormat="1" x14ac:dyDescent="0.25">
      <c r="A1201" s="77" t="s">
        <v>82</v>
      </c>
      <c r="B1201" s="76" t="s">
        <v>428</v>
      </c>
      <c r="C1201" s="77" t="s">
        <v>429</v>
      </c>
      <c r="D1201" s="77" t="s">
        <v>133</v>
      </c>
      <c r="E1201" s="157" t="s">
        <v>430</v>
      </c>
      <c r="F1201" s="157"/>
      <c r="G1201" s="78" t="s">
        <v>431</v>
      </c>
      <c r="H1201" s="76" t="s">
        <v>432</v>
      </c>
      <c r="I1201" s="76" t="s">
        <v>433</v>
      </c>
      <c r="J1201" s="76" t="s">
        <v>434</v>
      </c>
    </row>
    <row r="1202" spans="1:10" s="29" customFormat="1" x14ac:dyDescent="0.25">
      <c r="A1202" s="109" t="s">
        <v>132</v>
      </c>
      <c r="B1202" s="110" t="s">
        <v>176</v>
      </c>
      <c r="C1202" s="109" t="s">
        <v>24</v>
      </c>
      <c r="D1202" s="109" t="s">
        <v>121</v>
      </c>
      <c r="E1202" s="155" t="s">
        <v>150</v>
      </c>
      <c r="F1202" s="155"/>
      <c r="G1202" s="111" t="s">
        <v>123</v>
      </c>
      <c r="H1202" s="112">
        <v>1</v>
      </c>
      <c r="I1202" s="113">
        <v>21.14</v>
      </c>
      <c r="J1202" s="113">
        <v>21.14</v>
      </c>
    </row>
    <row r="1203" spans="1:10" ht="25.5" x14ac:dyDescent="0.25">
      <c r="A1203" s="65" t="s">
        <v>119</v>
      </c>
      <c r="B1203" s="21" t="s">
        <v>1102</v>
      </c>
      <c r="C1203" s="65" t="s">
        <v>24</v>
      </c>
      <c r="D1203" s="65" t="s">
        <v>1103</v>
      </c>
      <c r="E1203" s="156" t="s">
        <v>150</v>
      </c>
      <c r="F1203" s="156"/>
      <c r="G1203" s="22" t="s">
        <v>123</v>
      </c>
      <c r="H1203" s="23">
        <v>1</v>
      </c>
      <c r="I1203" s="24">
        <v>0.3</v>
      </c>
      <c r="J1203" s="24">
        <v>0.3</v>
      </c>
    </row>
    <row r="1204" spans="1:10" x14ac:dyDescent="0.25">
      <c r="A1204" s="63" t="s">
        <v>136</v>
      </c>
      <c r="B1204" s="25" t="s">
        <v>262</v>
      </c>
      <c r="C1204" s="63" t="s">
        <v>24</v>
      </c>
      <c r="D1204" s="63" t="s">
        <v>263</v>
      </c>
      <c r="E1204" s="153" t="s">
        <v>235</v>
      </c>
      <c r="F1204" s="153"/>
      <c r="G1204" s="26" t="s">
        <v>123</v>
      </c>
      <c r="H1204" s="27">
        <v>1</v>
      </c>
      <c r="I1204" s="28">
        <v>13.6</v>
      </c>
      <c r="J1204" s="28">
        <v>13.6</v>
      </c>
    </row>
    <row r="1205" spans="1:10" ht="25.5" x14ac:dyDescent="0.25">
      <c r="A1205" s="63" t="s">
        <v>136</v>
      </c>
      <c r="B1205" s="25" t="s">
        <v>1104</v>
      </c>
      <c r="C1205" s="63" t="s">
        <v>24</v>
      </c>
      <c r="D1205" s="63" t="s">
        <v>1105</v>
      </c>
      <c r="E1205" s="153" t="s">
        <v>1106</v>
      </c>
      <c r="F1205" s="153"/>
      <c r="G1205" s="26" t="s">
        <v>123</v>
      </c>
      <c r="H1205" s="27">
        <v>1</v>
      </c>
      <c r="I1205" s="28">
        <v>3.18</v>
      </c>
      <c r="J1205" s="28">
        <v>3.18</v>
      </c>
    </row>
    <row r="1206" spans="1:10" ht="25.5" x14ac:dyDescent="0.25">
      <c r="A1206" s="63" t="s">
        <v>136</v>
      </c>
      <c r="B1206" s="25" t="s">
        <v>1107</v>
      </c>
      <c r="C1206" s="63" t="s">
        <v>24</v>
      </c>
      <c r="D1206" s="63" t="s">
        <v>1108</v>
      </c>
      <c r="E1206" s="153" t="s">
        <v>841</v>
      </c>
      <c r="F1206" s="153"/>
      <c r="G1206" s="26" t="s">
        <v>123</v>
      </c>
      <c r="H1206" s="27">
        <v>1</v>
      </c>
      <c r="I1206" s="28">
        <v>1.02</v>
      </c>
      <c r="J1206" s="28">
        <v>1.02</v>
      </c>
    </row>
    <row r="1207" spans="1:10" ht="25.5" x14ac:dyDescent="0.25">
      <c r="A1207" s="63" t="s">
        <v>136</v>
      </c>
      <c r="B1207" s="25" t="s">
        <v>1109</v>
      </c>
      <c r="C1207" s="63" t="s">
        <v>24</v>
      </c>
      <c r="D1207" s="63" t="s">
        <v>1110</v>
      </c>
      <c r="E1207" s="153" t="s">
        <v>1106</v>
      </c>
      <c r="F1207" s="153"/>
      <c r="G1207" s="26" t="s">
        <v>123</v>
      </c>
      <c r="H1207" s="27">
        <v>1</v>
      </c>
      <c r="I1207" s="28">
        <v>1.1399999999999999</v>
      </c>
      <c r="J1207" s="28">
        <v>1.1399999999999999</v>
      </c>
    </row>
    <row r="1208" spans="1:10" s="29" customFormat="1" ht="25.5" x14ac:dyDescent="0.25">
      <c r="A1208" s="63" t="s">
        <v>136</v>
      </c>
      <c r="B1208" s="25" t="s">
        <v>1111</v>
      </c>
      <c r="C1208" s="63" t="s">
        <v>24</v>
      </c>
      <c r="D1208" s="63" t="s">
        <v>1112</v>
      </c>
      <c r="E1208" s="153" t="s">
        <v>1113</v>
      </c>
      <c r="F1208" s="153"/>
      <c r="G1208" s="26" t="s">
        <v>123</v>
      </c>
      <c r="H1208" s="27">
        <v>1</v>
      </c>
      <c r="I1208" s="28">
        <v>0.06</v>
      </c>
      <c r="J1208" s="28">
        <v>0.06</v>
      </c>
    </row>
    <row r="1209" spans="1:10" s="29" customFormat="1" ht="25.5" x14ac:dyDescent="0.25">
      <c r="A1209" s="63" t="s">
        <v>136</v>
      </c>
      <c r="B1209" s="25" t="s">
        <v>1114</v>
      </c>
      <c r="C1209" s="63" t="s">
        <v>24</v>
      </c>
      <c r="D1209" s="63" t="s">
        <v>1115</v>
      </c>
      <c r="E1209" s="153" t="s">
        <v>198</v>
      </c>
      <c r="F1209" s="153"/>
      <c r="G1209" s="26" t="s">
        <v>123</v>
      </c>
      <c r="H1209" s="27">
        <v>1</v>
      </c>
      <c r="I1209" s="28">
        <v>0.59</v>
      </c>
      <c r="J1209" s="28">
        <v>0.59</v>
      </c>
    </row>
    <row r="1210" spans="1:10" ht="25.5" x14ac:dyDescent="0.25">
      <c r="A1210" s="63" t="s">
        <v>136</v>
      </c>
      <c r="B1210" s="25" t="s">
        <v>1116</v>
      </c>
      <c r="C1210" s="63" t="s">
        <v>24</v>
      </c>
      <c r="D1210" s="63" t="s">
        <v>1117</v>
      </c>
      <c r="E1210" s="153" t="s">
        <v>198</v>
      </c>
      <c r="F1210" s="153"/>
      <c r="G1210" s="26" t="s">
        <v>123</v>
      </c>
      <c r="H1210" s="27">
        <v>1</v>
      </c>
      <c r="I1210" s="28">
        <v>1.25</v>
      </c>
      <c r="J1210" s="28">
        <v>1.25</v>
      </c>
    </row>
    <row r="1211" spans="1:10" ht="25.5" x14ac:dyDescent="0.25">
      <c r="A1211" s="64"/>
      <c r="B1211" s="64"/>
      <c r="C1211" s="64"/>
      <c r="D1211" s="64"/>
      <c r="E1211" s="64" t="s">
        <v>126</v>
      </c>
      <c r="F1211" s="20">
        <v>7.3790943000000002</v>
      </c>
      <c r="G1211" s="64" t="s">
        <v>127</v>
      </c>
      <c r="H1211" s="20">
        <v>6.52</v>
      </c>
      <c r="I1211" s="64" t="s">
        <v>128</v>
      </c>
      <c r="J1211" s="20">
        <v>13.9</v>
      </c>
    </row>
    <row r="1212" spans="1:10" ht="26.25" thickBot="1" x14ac:dyDescent="0.3">
      <c r="A1212" s="64"/>
      <c r="B1212" s="64"/>
      <c r="C1212" s="64"/>
      <c r="D1212" s="64"/>
      <c r="E1212" s="64" t="s">
        <v>129</v>
      </c>
      <c r="F1212" s="20">
        <v>6.09</v>
      </c>
      <c r="G1212" s="64"/>
      <c r="H1212" s="154" t="s">
        <v>130</v>
      </c>
      <c r="I1212" s="154"/>
      <c r="J1212" s="20">
        <v>27.23</v>
      </c>
    </row>
    <row r="1213" spans="1:10" s="29" customFormat="1" ht="15.75" thickTop="1" x14ac:dyDescent="0.25">
      <c r="A1213" s="114"/>
      <c r="B1213" s="114"/>
      <c r="C1213" s="114"/>
      <c r="D1213" s="114"/>
      <c r="E1213" s="114"/>
      <c r="F1213" s="114"/>
      <c r="G1213" s="114"/>
      <c r="H1213" s="114"/>
      <c r="I1213" s="114"/>
      <c r="J1213" s="114"/>
    </row>
    <row r="1214" spans="1:10" s="29" customFormat="1" x14ac:dyDescent="0.25">
      <c r="A1214" s="77" t="s">
        <v>777</v>
      </c>
      <c r="B1214" s="76" t="s">
        <v>428</v>
      </c>
      <c r="C1214" s="77" t="s">
        <v>429</v>
      </c>
      <c r="D1214" s="77" t="s">
        <v>133</v>
      </c>
      <c r="E1214" s="157" t="s">
        <v>430</v>
      </c>
      <c r="F1214" s="157"/>
      <c r="G1214" s="78" t="s">
        <v>431</v>
      </c>
      <c r="H1214" s="76" t="s">
        <v>432</v>
      </c>
      <c r="I1214" s="76" t="s">
        <v>433</v>
      </c>
      <c r="J1214" s="76" t="s">
        <v>434</v>
      </c>
    </row>
    <row r="1215" spans="1:10" x14ac:dyDescent="0.25">
      <c r="A1215" s="109" t="s">
        <v>132</v>
      </c>
      <c r="B1215" s="110" t="s">
        <v>174</v>
      </c>
      <c r="C1215" s="109" t="s">
        <v>24</v>
      </c>
      <c r="D1215" s="109" t="s">
        <v>175</v>
      </c>
      <c r="E1215" s="155" t="s">
        <v>150</v>
      </c>
      <c r="F1215" s="155"/>
      <c r="G1215" s="111" t="s">
        <v>123</v>
      </c>
      <c r="H1215" s="112">
        <v>1</v>
      </c>
      <c r="I1215" s="113">
        <v>26.6</v>
      </c>
      <c r="J1215" s="113">
        <v>26.6</v>
      </c>
    </row>
    <row r="1216" spans="1:10" ht="25.5" x14ac:dyDescent="0.25">
      <c r="A1216" s="65" t="s">
        <v>119</v>
      </c>
      <c r="B1216" s="21" t="s">
        <v>1118</v>
      </c>
      <c r="C1216" s="65" t="s">
        <v>24</v>
      </c>
      <c r="D1216" s="65" t="s">
        <v>1119</v>
      </c>
      <c r="E1216" s="156" t="s">
        <v>150</v>
      </c>
      <c r="F1216" s="156"/>
      <c r="G1216" s="22" t="s">
        <v>123</v>
      </c>
      <c r="H1216" s="23">
        <v>1</v>
      </c>
      <c r="I1216" s="24">
        <v>0.41</v>
      </c>
      <c r="J1216" s="24">
        <v>0.41</v>
      </c>
    </row>
    <row r="1217" spans="1:10" x14ac:dyDescent="0.25">
      <c r="A1217" s="63" t="s">
        <v>136</v>
      </c>
      <c r="B1217" s="25" t="s">
        <v>260</v>
      </c>
      <c r="C1217" s="63" t="s">
        <v>24</v>
      </c>
      <c r="D1217" s="63" t="s">
        <v>261</v>
      </c>
      <c r="E1217" s="153" t="s">
        <v>235</v>
      </c>
      <c r="F1217" s="153"/>
      <c r="G1217" s="26" t="s">
        <v>123</v>
      </c>
      <c r="H1217" s="27">
        <v>1</v>
      </c>
      <c r="I1217" s="28">
        <v>18.78</v>
      </c>
      <c r="J1217" s="28">
        <v>18.78</v>
      </c>
    </row>
    <row r="1218" spans="1:10" ht="25.5" x14ac:dyDescent="0.25">
      <c r="A1218" s="63" t="s">
        <v>136</v>
      </c>
      <c r="B1218" s="25" t="s">
        <v>1104</v>
      </c>
      <c r="C1218" s="63" t="s">
        <v>24</v>
      </c>
      <c r="D1218" s="63" t="s">
        <v>1105</v>
      </c>
      <c r="E1218" s="153" t="s">
        <v>1106</v>
      </c>
      <c r="F1218" s="153"/>
      <c r="G1218" s="26" t="s">
        <v>123</v>
      </c>
      <c r="H1218" s="27">
        <v>1</v>
      </c>
      <c r="I1218" s="28">
        <v>3.18</v>
      </c>
      <c r="J1218" s="28">
        <v>3.18</v>
      </c>
    </row>
    <row r="1219" spans="1:10" ht="25.5" x14ac:dyDescent="0.25">
      <c r="A1219" s="63" t="s">
        <v>136</v>
      </c>
      <c r="B1219" s="25" t="s">
        <v>1107</v>
      </c>
      <c r="C1219" s="63" t="s">
        <v>24</v>
      </c>
      <c r="D1219" s="63" t="s">
        <v>1108</v>
      </c>
      <c r="E1219" s="153" t="s">
        <v>841</v>
      </c>
      <c r="F1219" s="153"/>
      <c r="G1219" s="26" t="s">
        <v>123</v>
      </c>
      <c r="H1219" s="27">
        <v>1</v>
      </c>
      <c r="I1219" s="28">
        <v>1.02</v>
      </c>
      <c r="J1219" s="28">
        <v>1.02</v>
      </c>
    </row>
    <row r="1220" spans="1:10" s="29" customFormat="1" ht="25.5" x14ac:dyDescent="0.25">
      <c r="A1220" s="63" t="s">
        <v>136</v>
      </c>
      <c r="B1220" s="25" t="s">
        <v>1109</v>
      </c>
      <c r="C1220" s="63" t="s">
        <v>24</v>
      </c>
      <c r="D1220" s="63" t="s">
        <v>1110</v>
      </c>
      <c r="E1220" s="153" t="s">
        <v>1106</v>
      </c>
      <c r="F1220" s="153"/>
      <c r="G1220" s="26" t="s">
        <v>123</v>
      </c>
      <c r="H1220" s="27">
        <v>1</v>
      </c>
      <c r="I1220" s="28">
        <v>1.1399999999999999</v>
      </c>
      <c r="J1220" s="28">
        <v>1.1399999999999999</v>
      </c>
    </row>
    <row r="1221" spans="1:10" s="29" customFormat="1" ht="25.5" x14ac:dyDescent="0.25">
      <c r="A1221" s="63" t="s">
        <v>136</v>
      </c>
      <c r="B1221" s="25" t="s">
        <v>1111</v>
      </c>
      <c r="C1221" s="63" t="s">
        <v>24</v>
      </c>
      <c r="D1221" s="63" t="s">
        <v>1112</v>
      </c>
      <c r="E1221" s="153" t="s">
        <v>1113</v>
      </c>
      <c r="F1221" s="153"/>
      <c r="G1221" s="26" t="s">
        <v>123</v>
      </c>
      <c r="H1221" s="27">
        <v>1</v>
      </c>
      <c r="I1221" s="28">
        <v>0.06</v>
      </c>
      <c r="J1221" s="28">
        <v>0.06</v>
      </c>
    </row>
    <row r="1222" spans="1:10" s="29" customFormat="1" ht="25.5" x14ac:dyDescent="0.25">
      <c r="A1222" s="63" t="s">
        <v>136</v>
      </c>
      <c r="B1222" s="25" t="s">
        <v>1120</v>
      </c>
      <c r="C1222" s="63" t="s">
        <v>24</v>
      </c>
      <c r="D1222" s="63" t="s">
        <v>1121</v>
      </c>
      <c r="E1222" s="153" t="s">
        <v>198</v>
      </c>
      <c r="F1222" s="153"/>
      <c r="G1222" s="26" t="s">
        <v>123</v>
      </c>
      <c r="H1222" s="27">
        <v>1</v>
      </c>
      <c r="I1222" s="28">
        <v>0.84</v>
      </c>
      <c r="J1222" s="28">
        <v>0.84</v>
      </c>
    </row>
    <row r="1223" spans="1:10" s="29" customFormat="1" ht="25.5" x14ac:dyDescent="0.25">
      <c r="A1223" s="63" t="s">
        <v>136</v>
      </c>
      <c r="B1223" s="25" t="s">
        <v>1122</v>
      </c>
      <c r="C1223" s="63" t="s">
        <v>24</v>
      </c>
      <c r="D1223" s="63" t="s">
        <v>1123</v>
      </c>
      <c r="E1223" s="153" t="s">
        <v>198</v>
      </c>
      <c r="F1223" s="153"/>
      <c r="G1223" s="26" t="s">
        <v>123</v>
      </c>
      <c r="H1223" s="27">
        <v>1</v>
      </c>
      <c r="I1223" s="28">
        <v>1.17</v>
      </c>
      <c r="J1223" s="28">
        <v>1.17</v>
      </c>
    </row>
    <row r="1224" spans="1:10" s="29" customFormat="1" ht="25.5" x14ac:dyDescent="0.25">
      <c r="A1224" s="64"/>
      <c r="B1224" s="64"/>
      <c r="C1224" s="64"/>
      <c r="D1224" s="64"/>
      <c r="E1224" s="64" t="s">
        <v>126</v>
      </c>
      <c r="F1224" s="20">
        <v>10.1873971</v>
      </c>
      <c r="G1224" s="64" t="s">
        <v>127</v>
      </c>
      <c r="H1224" s="20">
        <v>9</v>
      </c>
      <c r="I1224" s="64" t="s">
        <v>128</v>
      </c>
      <c r="J1224" s="20">
        <v>19.190000000000001</v>
      </c>
    </row>
    <row r="1225" spans="1:10" ht="26.25" thickBot="1" x14ac:dyDescent="0.3">
      <c r="A1225" s="64"/>
      <c r="B1225" s="64"/>
      <c r="C1225" s="64"/>
      <c r="D1225" s="64"/>
      <c r="E1225" s="64" t="s">
        <v>129</v>
      </c>
      <c r="F1225" s="20">
        <v>7.66</v>
      </c>
      <c r="G1225" s="64"/>
      <c r="H1225" s="154" t="s">
        <v>130</v>
      </c>
      <c r="I1225" s="154"/>
      <c r="J1225" s="20">
        <v>34.26</v>
      </c>
    </row>
    <row r="1226" spans="1:10" ht="15.75" thickTop="1" x14ac:dyDescent="0.25">
      <c r="A1226" s="114"/>
      <c r="B1226" s="114"/>
      <c r="C1226" s="114"/>
      <c r="D1226" s="114"/>
      <c r="E1226" s="114"/>
      <c r="F1226" s="114"/>
      <c r="G1226" s="114"/>
      <c r="H1226" s="114"/>
      <c r="I1226" s="114"/>
      <c r="J1226" s="114"/>
    </row>
    <row r="1227" spans="1:10" x14ac:dyDescent="0.25">
      <c r="A1227" s="77" t="s">
        <v>778</v>
      </c>
      <c r="B1227" s="76" t="s">
        <v>428</v>
      </c>
      <c r="C1227" s="77" t="s">
        <v>429</v>
      </c>
      <c r="D1227" s="77" t="s">
        <v>133</v>
      </c>
      <c r="E1227" s="157" t="s">
        <v>430</v>
      </c>
      <c r="F1227" s="157"/>
      <c r="G1227" s="78" t="s">
        <v>431</v>
      </c>
      <c r="H1227" s="76" t="s">
        <v>432</v>
      </c>
      <c r="I1227" s="76" t="s">
        <v>433</v>
      </c>
      <c r="J1227" s="76" t="s">
        <v>434</v>
      </c>
    </row>
    <row r="1228" spans="1:10" ht="25.5" x14ac:dyDescent="0.25">
      <c r="A1228" s="109" t="s">
        <v>132</v>
      </c>
      <c r="B1228" s="110" t="s">
        <v>151</v>
      </c>
      <c r="C1228" s="109" t="s">
        <v>24</v>
      </c>
      <c r="D1228" s="109" t="s">
        <v>152</v>
      </c>
      <c r="E1228" s="155" t="s">
        <v>150</v>
      </c>
      <c r="F1228" s="155"/>
      <c r="G1228" s="111" t="s">
        <v>123</v>
      </c>
      <c r="H1228" s="112">
        <v>1</v>
      </c>
      <c r="I1228" s="113">
        <v>26.23</v>
      </c>
      <c r="J1228" s="113">
        <v>26.23</v>
      </c>
    </row>
    <row r="1229" spans="1:10" s="29" customFormat="1" ht="25.5" x14ac:dyDescent="0.25">
      <c r="A1229" s="65" t="s">
        <v>119</v>
      </c>
      <c r="B1229" s="21" t="s">
        <v>1124</v>
      </c>
      <c r="C1229" s="65" t="s">
        <v>24</v>
      </c>
      <c r="D1229" s="65" t="s">
        <v>1125</v>
      </c>
      <c r="E1229" s="156" t="s">
        <v>150</v>
      </c>
      <c r="F1229" s="156"/>
      <c r="G1229" s="22" t="s">
        <v>123</v>
      </c>
      <c r="H1229" s="23">
        <v>1</v>
      </c>
      <c r="I1229" s="24">
        <v>0.22</v>
      </c>
      <c r="J1229" s="24">
        <v>0.22</v>
      </c>
    </row>
    <row r="1230" spans="1:10" s="29" customFormat="1" x14ac:dyDescent="0.25">
      <c r="A1230" s="63" t="s">
        <v>136</v>
      </c>
      <c r="B1230" s="25" t="s">
        <v>466</v>
      </c>
      <c r="C1230" s="63" t="s">
        <v>24</v>
      </c>
      <c r="D1230" s="63" t="s">
        <v>467</v>
      </c>
      <c r="E1230" s="153" t="s">
        <v>235</v>
      </c>
      <c r="F1230" s="153"/>
      <c r="G1230" s="26" t="s">
        <v>123</v>
      </c>
      <c r="H1230" s="27">
        <v>1</v>
      </c>
      <c r="I1230" s="28">
        <v>18.78</v>
      </c>
      <c r="J1230" s="28">
        <v>18.78</v>
      </c>
    </row>
    <row r="1231" spans="1:10" ht="25.5" x14ac:dyDescent="0.25">
      <c r="A1231" s="63" t="s">
        <v>136</v>
      </c>
      <c r="B1231" s="25" t="s">
        <v>1104</v>
      </c>
      <c r="C1231" s="63" t="s">
        <v>24</v>
      </c>
      <c r="D1231" s="63" t="s">
        <v>1105</v>
      </c>
      <c r="E1231" s="153" t="s">
        <v>1106</v>
      </c>
      <c r="F1231" s="153"/>
      <c r="G1231" s="26" t="s">
        <v>123</v>
      </c>
      <c r="H1231" s="27">
        <v>1</v>
      </c>
      <c r="I1231" s="28">
        <v>3.18</v>
      </c>
      <c r="J1231" s="28">
        <v>3.18</v>
      </c>
    </row>
    <row r="1232" spans="1:10" ht="25.5" x14ac:dyDescent="0.25">
      <c r="A1232" s="63" t="s">
        <v>136</v>
      </c>
      <c r="B1232" s="25" t="s">
        <v>1107</v>
      </c>
      <c r="C1232" s="63" t="s">
        <v>24</v>
      </c>
      <c r="D1232" s="63" t="s">
        <v>1108</v>
      </c>
      <c r="E1232" s="153" t="s">
        <v>841</v>
      </c>
      <c r="F1232" s="153"/>
      <c r="G1232" s="26" t="s">
        <v>123</v>
      </c>
      <c r="H1232" s="27">
        <v>1</v>
      </c>
      <c r="I1232" s="28">
        <v>1.02</v>
      </c>
      <c r="J1232" s="28">
        <v>1.02</v>
      </c>
    </row>
    <row r="1233" spans="1:10" ht="25.5" x14ac:dyDescent="0.25">
      <c r="A1233" s="63" t="s">
        <v>136</v>
      </c>
      <c r="B1233" s="25" t="s">
        <v>1109</v>
      </c>
      <c r="C1233" s="63" t="s">
        <v>24</v>
      </c>
      <c r="D1233" s="63" t="s">
        <v>1110</v>
      </c>
      <c r="E1233" s="153" t="s">
        <v>1106</v>
      </c>
      <c r="F1233" s="153"/>
      <c r="G1233" s="26" t="s">
        <v>123</v>
      </c>
      <c r="H1233" s="27">
        <v>1</v>
      </c>
      <c r="I1233" s="28">
        <v>1.1399999999999999</v>
      </c>
      <c r="J1233" s="28">
        <v>1.1399999999999999</v>
      </c>
    </row>
    <row r="1234" spans="1:10" ht="25.5" x14ac:dyDescent="0.25">
      <c r="A1234" s="63" t="s">
        <v>136</v>
      </c>
      <c r="B1234" s="25" t="s">
        <v>1111</v>
      </c>
      <c r="C1234" s="63" t="s">
        <v>24</v>
      </c>
      <c r="D1234" s="63" t="s">
        <v>1112</v>
      </c>
      <c r="E1234" s="153" t="s">
        <v>1113</v>
      </c>
      <c r="F1234" s="153"/>
      <c r="G1234" s="26" t="s">
        <v>123</v>
      </c>
      <c r="H1234" s="27">
        <v>1</v>
      </c>
      <c r="I1234" s="28">
        <v>0.06</v>
      </c>
      <c r="J1234" s="28">
        <v>0.06</v>
      </c>
    </row>
    <row r="1235" spans="1:10" ht="25.5" x14ac:dyDescent="0.25">
      <c r="A1235" s="63" t="s">
        <v>136</v>
      </c>
      <c r="B1235" s="25" t="s">
        <v>1126</v>
      </c>
      <c r="C1235" s="63" t="s">
        <v>24</v>
      </c>
      <c r="D1235" s="63" t="s">
        <v>1127</v>
      </c>
      <c r="E1235" s="153" t="s">
        <v>198</v>
      </c>
      <c r="F1235" s="153"/>
      <c r="G1235" s="26" t="s">
        <v>123</v>
      </c>
      <c r="H1235" s="27">
        <v>1</v>
      </c>
      <c r="I1235" s="28">
        <v>0.49</v>
      </c>
      <c r="J1235" s="28">
        <v>0.49</v>
      </c>
    </row>
    <row r="1236" spans="1:10" s="29" customFormat="1" ht="25.5" x14ac:dyDescent="0.25">
      <c r="A1236" s="63" t="s">
        <v>136</v>
      </c>
      <c r="B1236" s="25" t="s">
        <v>1128</v>
      </c>
      <c r="C1236" s="63" t="s">
        <v>24</v>
      </c>
      <c r="D1236" s="63" t="s">
        <v>1129</v>
      </c>
      <c r="E1236" s="153" t="s">
        <v>198</v>
      </c>
      <c r="F1236" s="153"/>
      <c r="G1236" s="26" t="s">
        <v>123</v>
      </c>
      <c r="H1236" s="27">
        <v>1</v>
      </c>
      <c r="I1236" s="28">
        <v>1.34</v>
      </c>
      <c r="J1236" s="28">
        <v>1.34</v>
      </c>
    </row>
    <row r="1237" spans="1:10" ht="25.5" x14ac:dyDescent="0.25">
      <c r="A1237" s="64"/>
      <c r="B1237" s="64"/>
      <c r="C1237" s="64"/>
      <c r="D1237" s="64"/>
      <c r="E1237" s="64" t="s">
        <v>126</v>
      </c>
      <c r="F1237" s="20">
        <v>10.086531799999999</v>
      </c>
      <c r="G1237" s="64" t="s">
        <v>127</v>
      </c>
      <c r="H1237" s="20">
        <v>8.91</v>
      </c>
      <c r="I1237" s="64" t="s">
        <v>128</v>
      </c>
      <c r="J1237" s="20">
        <v>19</v>
      </c>
    </row>
    <row r="1238" spans="1:10" ht="26.25" thickBot="1" x14ac:dyDescent="0.3">
      <c r="A1238" s="64"/>
      <c r="B1238" s="64"/>
      <c r="C1238" s="64"/>
      <c r="D1238" s="64"/>
      <c r="E1238" s="64" t="s">
        <v>129</v>
      </c>
      <c r="F1238" s="20">
        <v>7.55</v>
      </c>
      <c r="G1238" s="64"/>
      <c r="H1238" s="154" t="s">
        <v>130</v>
      </c>
      <c r="I1238" s="154"/>
      <c r="J1238" s="20">
        <v>33.78</v>
      </c>
    </row>
    <row r="1239" spans="1:10" ht="15.75" thickTop="1" x14ac:dyDescent="0.25">
      <c r="A1239" s="114"/>
      <c r="B1239" s="114"/>
      <c r="C1239" s="114"/>
      <c r="D1239" s="114"/>
      <c r="E1239" s="114"/>
      <c r="F1239" s="114"/>
      <c r="G1239" s="114"/>
      <c r="H1239" s="114"/>
      <c r="I1239" s="114"/>
      <c r="J1239" s="114"/>
    </row>
    <row r="1240" spans="1:10" x14ac:dyDescent="0.25">
      <c r="A1240" s="77" t="s">
        <v>779</v>
      </c>
      <c r="B1240" s="76" t="s">
        <v>428</v>
      </c>
      <c r="C1240" s="77" t="s">
        <v>429</v>
      </c>
      <c r="D1240" s="77" t="s">
        <v>133</v>
      </c>
      <c r="E1240" s="157" t="s">
        <v>430</v>
      </c>
      <c r="F1240" s="157"/>
      <c r="G1240" s="78" t="s">
        <v>431</v>
      </c>
      <c r="H1240" s="76" t="s">
        <v>432</v>
      </c>
      <c r="I1240" s="76" t="s">
        <v>433</v>
      </c>
      <c r="J1240" s="76" t="s">
        <v>434</v>
      </c>
    </row>
    <row r="1241" spans="1:10" s="29" customFormat="1" x14ac:dyDescent="0.25">
      <c r="A1241" s="109" t="s">
        <v>132</v>
      </c>
      <c r="B1241" s="110" t="s">
        <v>780</v>
      </c>
      <c r="C1241" s="109" t="s">
        <v>24</v>
      </c>
      <c r="D1241" s="109" t="s">
        <v>163</v>
      </c>
      <c r="E1241" s="155" t="s">
        <v>150</v>
      </c>
      <c r="F1241" s="155"/>
      <c r="G1241" s="111" t="s">
        <v>123</v>
      </c>
      <c r="H1241" s="112">
        <v>1</v>
      </c>
      <c r="I1241" s="113">
        <v>26.41</v>
      </c>
      <c r="J1241" s="113">
        <v>26.41</v>
      </c>
    </row>
    <row r="1242" spans="1:10" s="29" customFormat="1" ht="25.5" x14ac:dyDescent="0.25">
      <c r="A1242" s="65" t="s">
        <v>119</v>
      </c>
      <c r="B1242" s="21" t="s">
        <v>1130</v>
      </c>
      <c r="C1242" s="65" t="s">
        <v>24</v>
      </c>
      <c r="D1242" s="65" t="s">
        <v>1131</v>
      </c>
      <c r="E1242" s="156" t="s">
        <v>150</v>
      </c>
      <c r="F1242" s="156"/>
      <c r="G1242" s="22" t="s">
        <v>123</v>
      </c>
      <c r="H1242" s="23">
        <v>1</v>
      </c>
      <c r="I1242" s="24">
        <v>0.22</v>
      </c>
      <c r="J1242" s="24">
        <v>0.22</v>
      </c>
    </row>
    <row r="1243" spans="1:10" x14ac:dyDescent="0.25">
      <c r="A1243" s="63" t="s">
        <v>136</v>
      </c>
      <c r="B1243" s="25" t="s">
        <v>1132</v>
      </c>
      <c r="C1243" s="63" t="s">
        <v>24</v>
      </c>
      <c r="D1243" s="63" t="s">
        <v>1133</v>
      </c>
      <c r="E1243" s="153" t="s">
        <v>235</v>
      </c>
      <c r="F1243" s="153"/>
      <c r="G1243" s="26" t="s">
        <v>123</v>
      </c>
      <c r="H1243" s="27">
        <v>1</v>
      </c>
      <c r="I1243" s="28">
        <v>18.78</v>
      </c>
      <c r="J1243" s="28">
        <v>18.78</v>
      </c>
    </row>
    <row r="1244" spans="1:10" ht="25.5" x14ac:dyDescent="0.25">
      <c r="A1244" s="63" t="s">
        <v>136</v>
      </c>
      <c r="B1244" s="25" t="s">
        <v>1104</v>
      </c>
      <c r="C1244" s="63" t="s">
        <v>24</v>
      </c>
      <c r="D1244" s="63" t="s">
        <v>1105</v>
      </c>
      <c r="E1244" s="153" t="s">
        <v>1106</v>
      </c>
      <c r="F1244" s="153"/>
      <c r="G1244" s="26" t="s">
        <v>123</v>
      </c>
      <c r="H1244" s="27">
        <v>1</v>
      </c>
      <c r="I1244" s="28">
        <v>3.18</v>
      </c>
      <c r="J1244" s="28">
        <v>3.18</v>
      </c>
    </row>
    <row r="1245" spans="1:10" ht="25.5" x14ac:dyDescent="0.25">
      <c r="A1245" s="63" t="s">
        <v>136</v>
      </c>
      <c r="B1245" s="25" t="s">
        <v>1107</v>
      </c>
      <c r="C1245" s="63" t="s">
        <v>24</v>
      </c>
      <c r="D1245" s="63" t="s">
        <v>1108</v>
      </c>
      <c r="E1245" s="153" t="s">
        <v>841</v>
      </c>
      <c r="F1245" s="153"/>
      <c r="G1245" s="26" t="s">
        <v>123</v>
      </c>
      <c r="H1245" s="27">
        <v>1</v>
      </c>
      <c r="I1245" s="28">
        <v>1.02</v>
      </c>
      <c r="J1245" s="28">
        <v>1.02</v>
      </c>
    </row>
    <row r="1246" spans="1:10" ht="25.5" x14ac:dyDescent="0.25">
      <c r="A1246" s="63" t="s">
        <v>136</v>
      </c>
      <c r="B1246" s="25" t="s">
        <v>1109</v>
      </c>
      <c r="C1246" s="63" t="s">
        <v>24</v>
      </c>
      <c r="D1246" s="63" t="s">
        <v>1110</v>
      </c>
      <c r="E1246" s="153" t="s">
        <v>1106</v>
      </c>
      <c r="F1246" s="153"/>
      <c r="G1246" s="26" t="s">
        <v>123</v>
      </c>
      <c r="H1246" s="27">
        <v>1</v>
      </c>
      <c r="I1246" s="28">
        <v>1.1399999999999999</v>
      </c>
      <c r="J1246" s="28">
        <v>1.1399999999999999</v>
      </c>
    </row>
    <row r="1247" spans="1:10" ht="25.5" x14ac:dyDescent="0.25">
      <c r="A1247" s="63" t="s">
        <v>136</v>
      </c>
      <c r="B1247" s="25" t="s">
        <v>1111</v>
      </c>
      <c r="C1247" s="63" t="s">
        <v>24</v>
      </c>
      <c r="D1247" s="63" t="s">
        <v>1112</v>
      </c>
      <c r="E1247" s="153" t="s">
        <v>1113</v>
      </c>
      <c r="F1247" s="153"/>
      <c r="G1247" s="26" t="s">
        <v>123</v>
      </c>
      <c r="H1247" s="27">
        <v>1</v>
      </c>
      <c r="I1247" s="28">
        <v>0.06</v>
      </c>
      <c r="J1247" s="28">
        <v>0.06</v>
      </c>
    </row>
    <row r="1248" spans="1:10" ht="25.5" x14ac:dyDescent="0.25">
      <c r="A1248" s="63" t="s">
        <v>136</v>
      </c>
      <c r="B1248" s="25" t="s">
        <v>1120</v>
      </c>
      <c r="C1248" s="63" t="s">
        <v>24</v>
      </c>
      <c r="D1248" s="63" t="s">
        <v>1121</v>
      </c>
      <c r="E1248" s="153" t="s">
        <v>198</v>
      </c>
      <c r="F1248" s="153"/>
      <c r="G1248" s="26" t="s">
        <v>123</v>
      </c>
      <c r="H1248" s="27">
        <v>1</v>
      </c>
      <c r="I1248" s="28">
        <v>0.84</v>
      </c>
      <c r="J1248" s="28">
        <v>0.84</v>
      </c>
    </row>
    <row r="1249" spans="1:10" ht="25.5" x14ac:dyDescent="0.25">
      <c r="A1249" s="63" t="s">
        <v>136</v>
      </c>
      <c r="B1249" s="25" t="s">
        <v>1122</v>
      </c>
      <c r="C1249" s="63" t="s">
        <v>24</v>
      </c>
      <c r="D1249" s="63" t="s">
        <v>1123</v>
      </c>
      <c r="E1249" s="153" t="s">
        <v>198</v>
      </c>
      <c r="F1249" s="153"/>
      <c r="G1249" s="26" t="s">
        <v>123</v>
      </c>
      <c r="H1249" s="27">
        <v>1</v>
      </c>
      <c r="I1249" s="28">
        <v>1.17</v>
      </c>
      <c r="J1249" s="28">
        <v>1.17</v>
      </c>
    </row>
    <row r="1250" spans="1:10" ht="25.5" x14ac:dyDescent="0.25">
      <c r="A1250" s="64"/>
      <c r="B1250" s="64"/>
      <c r="C1250" s="64"/>
      <c r="D1250" s="64"/>
      <c r="E1250" s="64" t="s">
        <v>126</v>
      </c>
      <c r="F1250" s="20">
        <v>10.086531799999999</v>
      </c>
      <c r="G1250" s="64" t="s">
        <v>127</v>
      </c>
      <c r="H1250" s="20">
        <v>8.91</v>
      </c>
      <c r="I1250" s="64" t="s">
        <v>128</v>
      </c>
      <c r="J1250" s="20">
        <v>19</v>
      </c>
    </row>
    <row r="1251" spans="1:10" s="29" customFormat="1" ht="26.25" thickBot="1" x14ac:dyDescent="0.3">
      <c r="A1251" s="64"/>
      <c r="B1251" s="64"/>
      <c r="C1251" s="64"/>
      <c r="D1251" s="64"/>
      <c r="E1251" s="64" t="s">
        <v>129</v>
      </c>
      <c r="F1251" s="20">
        <v>7.61</v>
      </c>
      <c r="G1251" s="64"/>
      <c r="H1251" s="154" t="s">
        <v>130</v>
      </c>
      <c r="I1251" s="154"/>
      <c r="J1251" s="20">
        <v>34.020000000000003</v>
      </c>
    </row>
    <row r="1252" spans="1:10" ht="15.75" thickTop="1" x14ac:dyDescent="0.25">
      <c r="A1252" s="114"/>
      <c r="B1252" s="114"/>
      <c r="C1252" s="114"/>
      <c r="D1252" s="114"/>
      <c r="E1252" s="114"/>
      <c r="F1252" s="114"/>
      <c r="G1252" s="114"/>
      <c r="H1252" s="114"/>
      <c r="I1252" s="114"/>
      <c r="J1252" s="114"/>
    </row>
    <row r="1253" spans="1:10" x14ac:dyDescent="0.25">
      <c r="A1253" s="77" t="s">
        <v>781</v>
      </c>
      <c r="B1253" s="76" t="s">
        <v>428</v>
      </c>
      <c r="C1253" s="77" t="s">
        <v>429</v>
      </c>
      <c r="D1253" s="77" t="s">
        <v>133</v>
      </c>
      <c r="E1253" s="157" t="s">
        <v>430</v>
      </c>
      <c r="F1253" s="157"/>
      <c r="G1253" s="78" t="s">
        <v>431</v>
      </c>
      <c r="H1253" s="76" t="s">
        <v>432</v>
      </c>
      <c r="I1253" s="76" t="s">
        <v>433</v>
      </c>
      <c r="J1253" s="76" t="s">
        <v>434</v>
      </c>
    </row>
    <row r="1254" spans="1:10" ht="25.5" x14ac:dyDescent="0.25">
      <c r="A1254" s="109" t="s">
        <v>132</v>
      </c>
      <c r="B1254" s="110" t="s">
        <v>270</v>
      </c>
      <c r="C1254" s="109" t="s">
        <v>24</v>
      </c>
      <c r="D1254" s="109" t="s">
        <v>271</v>
      </c>
      <c r="E1254" s="155" t="s">
        <v>150</v>
      </c>
      <c r="F1254" s="155"/>
      <c r="G1254" s="111" t="s">
        <v>123</v>
      </c>
      <c r="H1254" s="112">
        <v>1</v>
      </c>
      <c r="I1254" s="113">
        <v>25.16</v>
      </c>
      <c r="J1254" s="113">
        <v>25.16</v>
      </c>
    </row>
    <row r="1255" spans="1:10" ht="25.5" x14ac:dyDescent="0.25">
      <c r="A1255" s="65" t="s">
        <v>119</v>
      </c>
      <c r="B1255" s="21" t="s">
        <v>1134</v>
      </c>
      <c r="C1255" s="65" t="s">
        <v>24</v>
      </c>
      <c r="D1255" s="65" t="s">
        <v>1135</v>
      </c>
      <c r="E1255" s="156" t="s">
        <v>150</v>
      </c>
      <c r="F1255" s="156"/>
      <c r="G1255" s="22" t="s">
        <v>123</v>
      </c>
      <c r="H1255" s="23">
        <v>1</v>
      </c>
      <c r="I1255" s="24">
        <v>0.27</v>
      </c>
      <c r="J1255" s="24">
        <v>0.27</v>
      </c>
    </row>
    <row r="1256" spans="1:10" x14ac:dyDescent="0.25">
      <c r="A1256" s="63" t="s">
        <v>136</v>
      </c>
      <c r="B1256" s="25" t="s">
        <v>1136</v>
      </c>
      <c r="C1256" s="63" t="s">
        <v>24</v>
      </c>
      <c r="D1256" s="63" t="s">
        <v>1137</v>
      </c>
      <c r="E1256" s="153" t="s">
        <v>235</v>
      </c>
      <c r="F1256" s="153"/>
      <c r="G1256" s="26" t="s">
        <v>123</v>
      </c>
      <c r="H1256" s="27">
        <v>1</v>
      </c>
      <c r="I1256" s="28">
        <v>17.66</v>
      </c>
      <c r="J1256" s="28">
        <v>17.66</v>
      </c>
    </row>
    <row r="1257" spans="1:10" s="29" customFormat="1" ht="25.5" x14ac:dyDescent="0.25">
      <c r="A1257" s="63" t="s">
        <v>136</v>
      </c>
      <c r="B1257" s="25" t="s">
        <v>1104</v>
      </c>
      <c r="C1257" s="63" t="s">
        <v>24</v>
      </c>
      <c r="D1257" s="63" t="s">
        <v>1105</v>
      </c>
      <c r="E1257" s="153" t="s">
        <v>1106</v>
      </c>
      <c r="F1257" s="153"/>
      <c r="G1257" s="26" t="s">
        <v>123</v>
      </c>
      <c r="H1257" s="27">
        <v>1</v>
      </c>
      <c r="I1257" s="28">
        <v>3.18</v>
      </c>
      <c r="J1257" s="28">
        <v>3.18</v>
      </c>
    </row>
    <row r="1258" spans="1:10" s="29" customFormat="1" ht="25.5" x14ac:dyDescent="0.25">
      <c r="A1258" s="63" t="s">
        <v>136</v>
      </c>
      <c r="B1258" s="25" t="s">
        <v>1107</v>
      </c>
      <c r="C1258" s="63" t="s">
        <v>24</v>
      </c>
      <c r="D1258" s="63" t="s">
        <v>1108</v>
      </c>
      <c r="E1258" s="153" t="s">
        <v>841</v>
      </c>
      <c r="F1258" s="153"/>
      <c r="G1258" s="26" t="s">
        <v>123</v>
      </c>
      <c r="H1258" s="27">
        <v>1</v>
      </c>
      <c r="I1258" s="28">
        <v>1.02</v>
      </c>
      <c r="J1258" s="28">
        <v>1.02</v>
      </c>
    </row>
    <row r="1259" spans="1:10" ht="25.5" x14ac:dyDescent="0.25">
      <c r="A1259" s="63" t="s">
        <v>136</v>
      </c>
      <c r="B1259" s="25" t="s">
        <v>1109</v>
      </c>
      <c r="C1259" s="63" t="s">
        <v>24</v>
      </c>
      <c r="D1259" s="63" t="s">
        <v>1110</v>
      </c>
      <c r="E1259" s="153" t="s">
        <v>1106</v>
      </c>
      <c r="F1259" s="153"/>
      <c r="G1259" s="26" t="s">
        <v>123</v>
      </c>
      <c r="H1259" s="27">
        <v>1</v>
      </c>
      <c r="I1259" s="28">
        <v>1.1399999999999999</v>
      </c>
      <c r="J1259" s="28">
        <v>1.1399999999999999</v>
      </c>
    </row>
    <row r="1260" spans="1:10" ht="25.5" x14ac:dyDescent="0.25">
      <c r="A1260" s="63" t="s">
        <v>136</v>
      </c>
      <c r="B1260" s="25" t="s">
        <v>1111</v>
      </c>
      <c r="C1260" s="63" t="s">
        <v>24</v>
      </c>
      <c r="D1260" s="63" t="s">
        <v>1112</v>
      </c>
      <c r="E1260" s="153" t="s">
        <v>1113</v>
      </c>
      <c r="F1260" s="153"/>
      <c r="G1260" s="26" t="s">
        <v>123</v>
      </c>
      <c r="H1260" s="27">
        <v>1</v>
      </c>
      <c r="I1260" s="28">
        <v>0.06</v>
      </c>
      <c r="J1260" s="28">
        <v>0.06</v>
      </c>
    </row>
    <row r="1261" spans="1:10" ht="25.5" x14ac:dyDescent="0.25">
      <c r="A1261" s="63" t="s">
        <v>136</v>
      </c>
      <c r="B1261" s="25" t="s">
        <v>1126</v>
      </c>
      <c r="C1261" s="63" t="s">
        <v>24</v>
      </c>
      <c r="D1261" s="63" t="s">
        <v>1127</v>
      </c>
      <c r="E1261" s="153" t="s">
        <v>198</v>
      </c>
      <c r="F1261" s="153"/>
      <c r="G1261" s="26" t="s">
        <v>123</v>
      </c>
      <c r="H1261" s="27">
        <v>1</v>
      </c>
      <c r="I1261" s="28">
        <v>0.49</v>
      </c>
      <c r="J1261" s="28">
        <v>0.49</v>
      </c>
    </row>
    <row r="1262" spans="1:10" ht="25.5" x14ac:dyDescent="0.25">
      <c r="A1262" s="63" t="s">
        <v>136</v>
      </c>
      <c r="B1262" s="25" t="s">
        <v>1128</v>
      </c>
      <c r="C1262" s="63" t="s">
        <v>24</v>
      </c>
      <c r="D1262" s="63" t="s">
        <v>1129</v>
      </c>
      <c r="E1262" s="153" t="s">
        <v>198</v>
      </c>
      <c r="F1262" s="153"/>
      <c r="G1262" s="26" t="s">
        <v>123</v>
      </c>
      <c r="H1262" s="27">
        <v>1</v>
      </c>
      <c r="I1262" s="28">
        <v>1.34</v>
      </c>
      <c r="J1262" s="28">
        <v>1.34</v>
      </c>
    </row>
    <row r="1263" spans="1:10" ht="25.5" x14ac:dyDescent="0.25">
      <c r="A1263" s="64"/>
      <c r="B1263" s="64"/>
      <c r="C1263" s="64"/>
      <c r="D1263" s="64"/>
      <c r="E1263" s="64" t="s">
        <v>126</v>
      </c>
      <c r="F1263" s="20">
        <v>9.5185008</v>
      </c>
      <c r="G1263" s="64" t="s">
        <v>127</v>
      </c>
      <c r="H1263" s="20">
        <v>8.41</v>
      </c>
      <c r="I1263" s="64" t="s">
        <v>128</v>
      </c>
      <c r="J1263" s="20">
        <v>17.93</v>
      </c>
    </row>
    <row r="1264" spans="1:10" s="29" customFormat="1" ht="26.25" thickBot="1" x14ac:dyDescent="0.3">
      <c r="A1264" s="64"/>
      <c r="B1264" s="64"/>
      <c r="C1264" s="64"/>
      <c r="D1264" s="64"/>
      <c r="E1264" s="64" t="s">
        <v>129</v>
      </c>
      <c r="F1264" s="20">
        <v>7.25</v>
      </c>
      <c r="G1264" s="64"/>
      <c r="H1264" s="154" t="s">
        <v>130</v>
      </c>
      <c r="I1264" s="154"/>
      <c r="J1264" s="20">
        <v>32.409999999999997</v>
      </c>
    </row>
    <row r="1265" spans="1:10" s="29" customFormat="1" ht="15.75" thickTop="1" x14ac:dyDescent="0.25">
      <c r="A1265" s="114"/>
      <c r="B1265" s="114"/>
      <c r="C1265" s="114"/>
      <c r="D1265" s="114"/>
      <c r="E1265" s="114"/>
      <c r="F1265" s="114"/>
      <c r="G1265" s="114"/>
      <c r="H1265" s="114"/>
      <c r="I1265" s="114"/>
      <c r="J1265" s="114"/>
    </row>
    <row r="1266" spans="1:10" s="29" customFormat="1" x14ac:dyDescent="0.25">
      <c r="A1266" s="77" t="s">
        <v>782</v>
      </c>
      <c r="B1266" s="76" t="s">
        <v>428</v>
      </c>
      <c r="C1266" s="77" t="s">
        <v>429</v>
      </c>
      <c r="D1266" s="77" t="s">
        <v>133</v>
      </c>
      <c r="E1266" s="157" t="s">
        <v>430</v>
      </c>
      <c r="F1266" s="157"/>
      <c r="G1266" s="78" t="s">
        <v>431</v>
      </c>
      <c r="H1266" s="76" t="s">
        <v>432</v>
      </c>
      <c r="I1266" s="76" t="s">
        <v>433</v>
      </c>
      <c r="J1266" s="76" t="s">
        <v>434</v>
      </c>
    </row>
    <row r="1267" spans="1:10" x14ac:dyDescent="0.25">
      <c r="A1267" s="109" t="s">
        <v>132</v>
      </c>
      <c r="B1267" s="110" t="s">
        <v>255</v>
      </c>
      <c r="C1267" s="109" t="s">
        <v>24</v>
      </c>
      <c r="D1267" s="109" t="s">
        <v>234</v>
      </c>
      <c r="E1267" s="155" t="s">
        <v>150</v>
      </c>
      <c r="F1267" s="155"/>
      <c r="G1267" s="111" t="s">
        <v>123</v>
      </c>
      <c r="H1267" s="112">
        <v>1</v>
      </c>
      <c r="I1267" s="113">
        <v>26.91</v>
      </c>
      <c r="J1267" s="113">
        <v>26.91</v>
      </c>
    </row>
    <row r="1268" spans="1:10" ht="25.5" x14ac:dyDescent="0.25">
      <c r="A1268" s="65" t="s">
        <v>119</v>
      </c>
      <c r="B1268" s="21" t="s">
        <v>1138</v>
      </c>
      <c r="C1268" s="65" t="s">
        <v>24</v>
      </c>
      <c r="D1268" s="65" t="s">
        <v>1139</v>
      </c>
      <c r="E1268" s="156" t="s">
        <v>150</v>
      </c>
      <c r="F1268" s="156"/>
      <c r="G1268" s="22" t="s">
        <v>123</v>
      </c>
      <c r="H1268" s="23">
        <v>1</v>
      </c>
      <c r="I1268" s="24">
        <v>0.73</v>
      </c>
      <c r="J1268" s="24">
        <v>0.73</v>
      </c>
    </row>
    <row r="1269" spans="1:10" x14ac:dyDescent="0.25">
      <c r="A1269" s="63" t="s">
        <v>136</v>
      </c>
      <c r="B1269" s="25" t="s">
        <v>258</v>
      </c>
      <c r="C1269" s="63" t="s">
        <v>24</v>
      </c>
      <c r="D1269" s="63" t="s">
        <v>259</v>
      </c>
      <c r="E1269" s="153" t="s">
        <v>235</v>
      </c>
      <c r="F1269" s="153"/>
      <c r="G1269" s="26" t="s">
        <v>123</v>
      </c>
      <c r="H1269" s="27">
        <v>1</v>
      </c>
      <c r="I1269" s="28">
        <v>18.78</v>
      </c>
      <c r="J1269" s="28">
        <v>18.78</v>
      </c>
    </row>
    <row r="1270" spans="1:10" ht="25.5" x14ac:dyDescent="0.25">
      <c r="A1270" s="63" t="s">
        <v>136</v>
      </c>
      <c r="B1270" s="25" t="s">
        <v>1104</v>
      </c>
      <c r="C1270" s="63" t="s">
        <v>24</v>
      </c>
      <c r="D1270" s="63" t="s">
        <v>1105</v>
      </c>
      <c r="E1270" s="153" t="s">
        <v>1106</v>
      </c>
      <c r="F1270" s="153"/>
      <c r="G1270" s="26" t="s">
        <v>123</v>
      </c>
      <c r="H1270" s="27">
        <v>1</v>
      </c>
      <c r="I1270" s="28">
        <v>3.18</v>
      </c>
      <c r="J1270" s="28">
        <v>3.18</v>
      </c>
    </row>
    <row r="1271" spans="1:10" s="29" customFormat="1" ht="25.5" x14ac:dyDescent="0.25">
      <c r="A1271" s="63" t="s">
        <v>136</v>
      </c>
      <c r="B1271" s="25" t="s">
        <v>1107</v>
      </c>
      <c r="C1271" s="63" t="s">
        <v>24</v>
      </c>
      <c r="D1271" s="63" t="s">
        <v>1108</v>
      </c>
      <c r="E1271" s="153" t="s">
        <v>841</v>
      </c>
      <c r="F1271" s="153"/>
      <c r="G1271" s="26" t="s">
        <v>123</v>
      </c>
      <c r="H1271" s="27">
        <v>1</v>
      </c>
      <c r="I1271" s="28">
        <v>1.02</v>
      </c>
      <c r="J1271" s="28">
        <v>1.02</v>
      </c>
    </row>
    <row r="1272" spans="1:10" s="29" customFormat="1" ht="25.5" x14ac:dyDescent="0.25">
      <c r="A1272" s="63" t="s">
        <v>136</v>
      </c>
      <c r="B1272" s="25" t="s">
        <v>1109</v>
      </c>
      <c r="C1272" s="63" t="s">
        <v>24</v>
      </c>
      <c r="D1272" s="63" t="s">
        <v>1110</v>
      </c>
      <c r="E1272" s="153" t="s">
        <v>1106</v>
      </c>
      <c r="F1272" s="153"/>
      <c r="G1272" s="26" t="s">
        <v>123</v>
      </c>
      <c r="H1272" s="27">
        <v>1</v>
      </c>
      <c r="I1272" s="28">
        <v>1.1399999999999999</v>
      </c>
      <c r="J1272" s="28">
        <v>1.1399999999999999</v>
      </c>
    </row>
    <row r="1273" spans="1:10" ht="25.5" x14ac:dyDescent="0.25">
      <c r="A1273" s="63" t="s">
        <v>136</v>
      </c>
      <c r="B1273" s="25" t="s">
        <v>1111</v>
      </c>
      <c r="C1273" s="63" t="s">
        <v>24</v>
      </c>
      <c r="D1273" s="63" t="s">
        <v>1112</v>
      </c>
      <c r="E1273" s="153" t="s">
        <v>1113</v>
      </c>
      <c r="F1273" s="153"/>
      <c r="G1273" s="26" t="s">
        <v>123</v>
      </c>
      <c r="H1273" s="27">
        <v>1</v>
      </c>
      <c r="I1273" s="28">
        <v>0.06</v>
      </c>
      <c r="J1273" s="28">
        <v>0.06</v>
      </c>
    </row>
    <row r="1274" spans="1:10" ht="25.5" x14ac:dyDescent="0.25">
      <c r="A1274" s="63" t="s">
        <v>136</v>
      </c>
      <c r="B1274" s="25" t="s">
        <v>1140</v>
      </c>
      <c r="C1274" s="63" t="s">
        <v>24</v>
      </c>
      <c r="D1274" s="63" t="s">
        <v>1141</v>
      </c>
      <c r="E1274" s="153" t="s">
        <v>198</v>
      </c>
      <c r="F1274" s="153"/>
      <c r="G1274" s="26" t="s">
        <v>123</v>
      </c>
      <c r="H1274" s="27">
        <v>1</v>
      </c>
      <c r="I1274" s="28">
        <v>0.86</v>
      </c>
      <c r="J1274" s="28">
        <v>0.86</v>
      </c>
    </row>
    <row r="1275" spans="1:10" ht="25.5" x14ac:dyDescent="0.25">
      <c r="A1275" s="63" t="s">
        <v>136</v>
      </c>
      <c r="B1275" s="25" t="s">
        <v>1142</v>
      </c>
      <c r="C1275" s="63" t="s">
        <v>24</v>
      </c>
      <c r="D1275" s="63" t="s">
        <v>1143</v>
      </c>
      <c r="E1275" s="153" t="s">
        <v>198</v>
      </c>
      <c r="F1275" s="153"/>
      <c r="G1275" s="26" t="s">
        <v>123</v>
      </c>
      <c r="H1275" s="27">
        <v>1</v>
      </c>
      <c r="I1275" s="28">
        <v>1.1399999999999999</v>
      </c>
      <c r="J1275" s="28">
        <v>1.1399999999999999</v>
      </c>
    </row>
    <row r="1276" spans="1:10" ht="25.5" x14ac:dyDescent="0.25">
      <c r="A1276" s="64"/>
      <c r="B1276" s="64"/>
      <c r="C1276" s="64"/>
      <c r="D1276" s="64"/>
      <c r="E1276" s="64" t="s">
        <v>126</v>
      </c>
      <c r="F1276" s="20">
        <v>10.357275599999999</v>
      </c>
      <c r="G1276" s="64" t="s">
        <v>127</v>
      </c>
      <c r="H1276" s="20">
        <v>9.15</v>
      </c>
      <c r="I1276" s="64" t="s">
        <v>128</v>
      </c>
      <c r="J1276" s="20">
        <v>19.510000000000002</v>
      </c>
    </row>
    <row r="1277" spans="1:10" s="29" customFormat="1" ht="26.25" thickBot="1" x14ac:dyDescent="0.3">
      <c r="A1277" s="64"/>
      <c r="B1277" s="64"/>
      <c r="C1277" s="64"/>
      <c r="D1277" s="64"/>
      <c r="E1277" s="64" t="s">
        <v>129</v>
      </c>
      <c r="F1277" s="20">
        <v>7.75</v>
      </c>
      <c r="G1277" s="64"/>
      <c r="H1277" s="154" t="s">
        <v>130</v>
      </c>
      <c r="I1277" s="154"/>
      <c r="J1277" s="20">
        <v>34.659999999999997</v>
      </c>
    </row>
    <row r="1278" spans="1:10" ht="15.75" thickTop="1" x14ac:dyDescent="0.25">
      <c r="A1278" s="114"/>
      <c r="B1278" s="114"/>
      <c r="C1278" s="114"/>
      <c r="D1278" s="114"/>
      <c r="E1278" s="114"/>
      <c r="F1278" s="114"/>
      <c r="G1278" s="114"/>
      <c r="H1278" s="114"/>
      <c r="I1278" s="114"/>
      <c r="J1278" s="114"/>
    </row>
    <row r="1279" spans="1:10" x14ac:dyDescent="0.25">
      <c r="A1279" s="77" t="s">
        <v>783</v>
      </c>
      <c r="B1279" s="76" t="s">
        <v>428</v>
      </c>
      <c r="C1279" s="77" t="s">
        <v>429</v>
      </c>
      <c r="D1279" s="77" t="s">
        <v>133</v>
      </c>
      <c r="E1279" s="157" t="s">
        <v>430</v>
      </c>
      <c r="F1279" s="157"/>
      <c r="G1279" s="78" t="s">
        <v>431</v>
      </c>
      <c r="H1279" s="76" t="s">
        <v>432</v>
      </c>
      <c r="I1279" s="76" t="s">
        <v>433</v>
      </c>
      <c r="J1279" s="76" t="s">
        <v>434</v>
      </c>
    </row>
    <row r="1280" spans="1:10" x14ac:dyDescent="0.25">
      <c r="A1280" s="109" t="s">
        <v>132</v>
      </c>
      <c r="B1280" s="110" t="s">
        <v>784</v>
      </c>
      <c r="C1280" s="109" t="s">
        <v>24</v>
      </c>
      <c r="D1280" s="109" t="s">
        <v>272</v>
      </c>
      <c r="E1280" s="155" t="s">
        <v>150</v>
      </c>
      <c r="F1280" s="155"/>
      <c r="G1280" s="111" t="s">
        <v>123</v>
      </c>
      <c r="H1280" s="112">
        <v>1</v>
      </c>
      <c r="I1280" s="113">
        <v>26.41</v>
      </c>
      <c r="J1280" s="113">
        <v>26.41</v>
      </c>
    </row>
    <row r="1281" spans="1:10" ht="25.5" x14ac:dyDescent="0.25">
      <c r="A1281" s="65" t="s">
        <v>119</v>
      </c>
      <c r="B1281" s="21" t="s">
        <v>1144</v>
      </c>
      <c r="C1281" s="65" t="s">
        <v>24</v>
      </c>
      <c r="D1281" s="65" t="s">
        <v>1145</v>
      </c>
      <c r="E1281" s="156" t="s">
        <v>150</v>
      </c>
      <c r="F1281" s="156"/>
      <c r="G1281" s="22" t="s">
        <v>123</v>
      </c>
      <c r="H1281" s="23">
        <v>1</v>
      </c>
      <c r="I1281" s="24">
        <v>0.22</v>
      </c>
      <c r="J1281" s="24">
        <v>0.22</v>
      </c>
    </row>
    <row r="1282" spans="1:10" x14ac:dyDescent="0.25">
      <c r="A1282" s="63" t="s">
        <v>136</v>
      </c>
      <c r="B1282" s="25" t="s">
        <v>1146</v>
      </c>
      <c r="C1282" s="63" t="s">
        <v>24</v>
      </c>
      <c r="D1282" s="63" t="s">
        <v>1147</v>
      </c>
      <c r="E1282" s="153" t="s">
        <v>235</v>
      </c>
      <c r="F1282" s="153"/>
      <c r="G1282" s="26" t="s">
        <v>123</v>
      </c>
      <c r="H1282" s="27">
        <v>1</v>
      </c>
      <c r="I1282" s="28">
        <v>18.78</v>
      </c>
      <c r="J1282" s="28">
        <v>18.78</v>
      </c>
    </row>
    <row r="1283" spans="1:10" s="29" customFormat="1" ht="25.5" x14ac:dyDescent="0.25">
      <c r="A1283" s="63" t="s">
        <v>136</v>
      </c>
      <c r="B1283" s="25" t="s">
        <v>1104</v>
      </c>
      <c r="C1283" s="63" t="s">
        <v>24</v>
      </c>
      <c r="D1283" s="63" t="s">
        <v>1105</v>
      </c>
      <c r="E1283" s="153" t="s">
        <v>1106</v>
      </c>
      <c r="F1283" s="153"/>
      <c r="G1283" s="26" t="s">
        <v>123</v>
      </c>
      <c r="H1283" s="27">
        <v>1</v>
      </c>
      <c r="I1283" s="28">
        <v>3.18</v>
      </c>
      <c r="J1283" s="28">
        <v>3.18</v>
      </c>
    </row>
    <row r="1284" spans="1:10" s="29" customFormat="1" ht="25.5" x14ac:dyDescent="0.25">
      <c r="A1284" s="63" t="s">
        <v>136</v>
      </c>
      <c r="B1284" s="25" t="s">
        <v>1107</v>
      </c>
      <c r="C1284" s="63" t="s">
        <v>24</v>
      </c>
      <c r="D1284" s="63" t="s">
        <v>1108</v>
      </c>
      <c r="E1284" s="153" t="s">
        <v>841</v>
      </c>
      <c r="F1284" s="153"/>
      <c r="G1284" s="26" t="s">
        <v>123</v>
      </c>
      <c r="H1284" s="27">
        <v>1</v>
      </c>
      <c r="I1284" s="28">
        <v>1.02</v>
      </c>
      <c r="J1284" s="28">
        <v>1.02</v>
      </c>
    </row>
    <row r="1285" spans="1:10" ht="25.5" x14ac:dyDescent="0.25">
      <c r="A1285" s="63" t="s">
        <v>136</v>
      </c>
      <c r="B1285" s="25" t="s">
        <v>1109</v>
      </c>
      <c r="C1285" s="63" t="s">
        <v>24</v>
      </c>
      <c r="D1285" s="63" t="s">
        <v>1110</v>
      </c>
      <c r="E1285" s="153" t="s">
        <v>1106</v>
      </c>
      <c r="F1285" s="153"/>
      <c r="G1285" s="26" t="s">
        <v>123</v>
      </c>
      <c r="H1285" s="27">
        <v>1</v>
      </c>
      <c r="I1285" s="28">
        <v>1.1399999999999999</v>
      </c>
      <c r="J1285" s="28">
        <v>1.1399999999999999</v>
      </c>
    </row>
    <row r="1286" spans="1:10" ht="25.5" x14ac:dyDescent="0.25">
      <c r="A1286" s="63" t="s">
        <v>136</v>
      </c>
      <c r="B1286" s="25" t="s">
        <v>1111</v>
      </c>
      <c r="C1286" s="63" t="s">
        <v>24</v>
      </c>
      <c r="D1286" s="63" t="s">
        <v>1112</v>
      </c>
      <c r="E1286" s="153" t="s">
        <v>1113</v>
      </c>
      <c r="F1286" s="153"/>
      <c r="G1286" s="26" t="s">
        <v>123</v>
      </c>
      <c r="H1286" s="27">
        <v>1</v>
      </c>
      <c r="I1286" s="28">
        <v>0.06</v>
      </c>
      <c r="J1286" s="28">
        <v>0.06</v>
      </c>
    </row>
    <row r="1287" spans="1:10" ht="25.5" x14ac:dyDescent="0.25">
      <c r="A1287" s="63" t="s">
        <v>136</v>
      </c>
      <c r="B1287" s="25" t="s">
        <v>1120</v>
      </c>
      <c r="C1287" s="63" t="s">
        <v>24</v>
      </c>
      <c r="D1287" s="63" t="s">
        <v>1121</v>
      </c>
      <c r="E1287" s="153" t="s">
        <v>198</v>
      </c>
      <c r="F1287" s="153"/>
      <c r="G1287" s="26" t="s">
        <v>123</v>
      </c>
      <c r="H1287" s="27">
        <v>1</v>
      </c>
      <c r="I1287" s="28">
        <v>0.84</v>
      </c>
      <c r="J1287" s="28">
        <v>0.84</v>
      </c>
    </row>
    <row r="1288" spans="1:10" ht="25.5" x14ac:dyDescent="0.25">
      <c r="A1288" s="63" t="s">
        <v>136</v>
      </c>
      <c r="B1288" s="25" t="s">
        <v>1122</v>
      </c>
      <c r="C1288" s="63" t="s">
        <v>24</v>
      </c>
      <c r="D1288" s="63" t="s">
        <v>1123</v>
      </c>
      <c r="E1288" s="153" t="s">
        <v>198</v>
      </c>
      <c r="F1288" s="153"/>
      <c r="G1288" s="26" t="s">
        <v>123</v>
      </c>
      <c r="H1288" s="27">
        <v>1</v>
      </c>
      <c r="I1288" s="28">
        <v>1.17</v>
      </c>
      <c r="J1288" s="28">
        <v>1.17</v>
      </c>
    </row>
    <row r="1289" spans="1:10" ht="25.5" x14ac:dyDescent="0.25">
      <c r="A1289" s="64"/>
      <c r="B1289" s="64"/>
      <c r="C1289" s="64"/>
      <c r="D1289" s="64"/>
      <c r="E1289" s="64" t="s">
        <v>126</v>
      </c>
      <c r="F1289" s="20">
        <v>10.086531799999999</v>
      </c>
      <c r="G1289" s="64" t="s">
        <v>127</v>
      </c>
      <c r="H1289" s="20">
        <v>8.91</v>
      </c>
      <c r="I1289" s="64" t="s">
        <v>128</v>
      </c>
      <c r="J1289" s="20">
        <v>19</v>
      </c>
    </row>
    <row r="1290" spans="1:10" s="29" customFormat="1" ht="26.25" thickBot="1" x14ac:dyDescent="0.3">
      <c r="A1290" s="64"/>
      <c r="B1290" s="64"/>
      <c r="C1290" s="64"/>
      <c r="D1290" s="64"/>
      <c r="E1290" s="64" t="s">
        <v>129</v>
      </c>
      <c r="F1290" s="20">
        <v>7.61</v>
      </c>
      <c r="G1290" s="64"/>
      <c r="H1290" s="154" t="s">
        <v>130</v>
      </c>
      <c r="I1290" s="154"/>
      <c r="J1290" s="20">
        <v>34.020000000000003</v>
      </c>
    </row>
    <row r="1291" spans="1:10" ht="15.75" thickTop="1" x14ac:dyDescent="0.25">
      <c r="A1291" s="114"/>
      <c r="B1291" s="114"/>
      <c r="C1291" s="114"/>
      <c r="D1291" s="114"/>
      <c r="E1291" s="114"/>
      <c r="F1291" s="114"/>
      <c r="G1291" s="114"/>
      <c r="H1291" s="114"/>
      <c r="I1291" s="114"/>
      <c r="J1291" s="114"/>
    </row>
    <row r="1292" spans="1:10" x14ac:dyDescent="0.25">
      <c r="A1292" s="77" t="s">
        <v>785</v>
      </c>
      <c r="B1292" s="76" t="s">
        <v>428</v>
      </c>
      <c r="C1292" s="77" t="s">
        <v>429</v>
      </c>
      <c r="D1292" s="77" t="s">
        <v>133</v>
      </c>
      <c r="E1292" s="157" t="s">
        <v>430</v>
      </c>
      <c r="F1292" s="157"/>
      <c r="G1292" s="78" t="s">
        <v>431</v>
      </c>
      <c r="H1292" s="76" t="s">
        <v>432</v>
      </c>
      <c r="I1292" s="76" t="s">
        <v>433</v>
      </c>
      <c r="J1292" s="76" t="s">
        <v>434</v>
      </c>
    </row>
    <row r="1293" spans="1:10" ht="25.5" x14ac:dyDescent="0.25">
      <c r="A1293" s="109" t="s">
        <v>132</v>
      </c>
      <c r="B1293" s="110" t="s">
        <v>253</v>
      </c>
      <c r="C1293" s="109" t="s">
        <v>24</v>
      </c>
      <c r="D1293" s="109" t="s">
        <v>254</v>
      </c>
      <c r="E1293" s="155" t="s">
        <v>150</v>
      </c>
      <c r="F1293" s="155"/>
      <c r="G1293" s="111" t="s">
        <v>123</v>
      </c>
      <c r="H1293" s="112">
        <v>1</v>
      </c>
      <c r="I1293" s="113">
        <v>22.03</v>
      </c>
      <c r="J1293" s="113">
        <v>22.03</v>
      </c>
    </row>
    <row r="1294" spans="1:10" ht="25.5" x14ac:dyDescent="0.25">
      <c r="A1294" s="65" t="s">
        <v>119</v>
      </c>
      <c r="B1294" s="21" t="s">
        <v>1148</v>
      </c>
      <c r="C1294" s="65" t="s">
        <v>24</v>
      </c>
      <c r="D1294" s="65" t="s">
        <v>1149</v>
      </c>
      <c r="E1294" s="156" t="s">
        <v>150</v>
      </c>
      <c r="F1294" s="156"/>
      <c r="G1294" s="22" t="s">
        <v>123</v>
      </c>
      <c r="H1294" s="23">
        <v>1</v>
      </c>
      <c r="I1294" s="24">
        <v>0.55000000000000004</v>
      </c>
      <c r="J1294" s="24">
        <v>0.55000000000000004</v>
      </c>
    </row>
    <row r="1295" spans="1:10" x14ac:dyDescent="0.25">
      <c r="A1295" s="63" t="s">
        <v>136</v>
      </c>
      <c r="B1295" s="25" t="s">
        <v>1150</v>
      </c>
      <c r="C1295" s="63" t="s">
        <v>24</v>
      </c>
      <c r="D1295" s="63" t="s">
        <v>1151</v>
      </c>
      <c r="E1295" s="153" t="s">
        <v>235</v>
      </c>
      <c r="F1295" s="153"/>
      <c r="G1295" s="26" t="s">
        <v>123</v>
      </c>
      <c r="H1295" s="27">
        <v>1</v>
      </c>
      <c r="I1295" s="28">
        <v>14.08</v>
      </c>
      <c r="J1295" s="28">
        <v>14.08</v>
      </c>
    </row>
    <row r="1296" spans="1:10" s="29" customFormat="1" ht="25.5" x14ac:dyDescent="0.25">
      <c r="A1296" s="63" t="s">
        <v>136</v>
      </c>
      <c r="B1296" s="25" t="s">
        <v>1104</v>
      </c>
      <c r="C1296" s="63" t="s">
        <v>24</v>
      </c>
      <c r="D1296" s="63" t="s">
        <v>1105</v>
      </c>
      <c r="E1296" s="153" t="s">
        <v>1106</v>
      </c>
      <c r="F1296" s="153"/>
      <c r="G1296" s="26" t="s">
        <v>123</v>
      </c>
      <c r="H1296" s="27">
        <v>1</v>
      </c>
      <c r="I1296" s="28">
        <v>3.18</v>
      </c>
      <c r="J1296" s="28">
        <v>3.18</v>
      </c>
    </row>
    <row r="1297" spans="1:10" s="29" customFormat="1" ht="25.5" x14ac:dyDescent="0.25">
      <c r="A1297" s="63" t="s">
        <v>136</v>
      </c>
      <c r="B1297" s="25" t="s">
        <v>1107</v>
      </c>
      <c r="C1297" s="63" t="s">
        <v>24</v>
      </c>
      <c r="D1297" s="63" t="s">
        <v>1108</v>
      </c>
      <c r="E1297" s="153" t="s">
        <v>841</v>
      </c>
      <c r="F1297" s="153"/>
      <c r="G1297" s="26" t="s">
        <v>123</v>
      </c>
      <c r="H1297" s="27">
        <v>1</v>
      </c>
      <c r="I1297" s="28">
        <v>1.02</v>
      </c>
      <c r="J1297" s="28">
        <v>1.02</v>
      </c>
    </row>
    <row r="1298" spans="1:10" ht="25.5" x14ac:dyDescent="0.25">
      <c r="A1298" s="63" t="s">
        <v>136</v>
      </c>
      <c r="B1298" s="25" t="s">
        <v>1109</v>
      </c>
      <c r="C1298" s="63" t="s">
        <v>24</v>
      </c>
      <c r="D1298" s="63" t="s">
        <v>1110</v>
      </c>
      <c r="E1298" s="153" t="s">
        <v>1106</v>
      </c>
      <c r="F1298" s="153"/>
      <c r="G1298" s="26" t="s">
        <v>123</v>
      </c>
      <c r="H1298" s="27">
        <v>1</v>
      </c>
      <c r="I1298" s="28">
        <v>1.1399999999999999</v>
      </c>
      <c r="J1298" s="28">
        <v>1.1399999999999999</v>
      </c>
    </row>
    <row r="1299" spans="1:10" ht="25.5" x14ac:dyDescent="0.25">
      <c r="A1299" s="63" t="s">
        <v>136</v>
      </c>
      <c r="B1299" s="25" t="s">
        <v>1111</v>
      </c>
      <c r="C1299" s="63" t="s">
        <v>24</v>
      </c>
      <c r="D1299" s="63" t="s">
        <v>1112</v>
      </c>
      <c r="E1299" s="153" t="s">
        <v>1113</v>
      </c>
      <c r="F1299" s="153"/>
      <c r="G1299" s="26" t="s">
        <v>123</v>
      </c>
      <c r="H1299" s="27">
        <v>1</v>
      </c>
      <c r="I1299" s="28">
        <v>0.06</v>
      </c>
      <c r="J1299" s="28">
        <v>0.06</v>
      </c>
    </row>
    <row r="1300" spans="1:10" ht="25.5" x14ac:dyDescent="0.25">
      <c r="A1300" s="63" t="s">
        <v>136</v>
      </c>
      <c r="B1300" s="25" t="s">
        <v>1140</v>
      </c>
      <c r="C1300" s="63" t="s">
        <v>24</v>
      </c>
      <c r="D1300" s="63" t="s">
        <v>1141</v>
      </c>
      <c r="E1300" s="153" t="s">
        <v>198</v>
      </c>
      <c r="F1300" s="153"/>
      <c r="G1300" s="26" t="s">
        <v>123</v>
      </c>
      <c r="H1300" s="27">
        <v>1</v>
      </c>
      <c r="I1300" s="28">
        <v>0.86</v>
      </c>
      <c r="J1300" s="28">
        <v>0.86</v>
      </c>
    </row>
    <row r="1301" spans="1:10" ht="25.5" x14ac:dyDescent="0.25">
      <c r="A1301" s="63" t="s">
        <v>136</v>
      </c>
      <c r="B1301" s="25" t="s">
        <v>1142</v>
      </c>
      <c r="C1301" s="63" t="s">
        <v>24</v>
      </c>
      <c r="D1301" s="63" t="s">
        <v>1143</v>
      </c>
      <c r="E1301" s="153" t="s">
        <v>198</v>
      </c>
      <c r="F1301" s="153"/>
      <c r="G1301" s="26" t="s">
        <v>123</v>
      </c>
      <c r="H1301" s="27">
        <v>1</v>
      </c>
      <c r="I1301" s="28">
        <v>1.1399999999999999</v>
      </c>
      <c r="J1301" s="28">
        <v>1.1399999999999999</v>
      </c>
    </row>
    <row r="1302" spans="1:10" ht="25.5" x14ac:dyDescent="0.25">
      <c r="A1302" s="64"/>
      <c r="B1302" s="64"/>
      <c r="C1302" s="64"/>
      <c r="D1302" s="64"/>
      <c r="E1302" s="64" t="s">
        <v>126</v>
      </c>
      <c r="F1302" s="20">
        <v>7.7666294999999996</v>
      </c>
      <c r="G1302" s="64" t="s">
        <v>127</v>
      </c>
      <c r="H1302" s="20">
        <v>6.86</v>
      </c>
      <c r="I1302" s="64" t="s">
        <v>128</v>
      </c>
      <c r="J1302" s="20">
        <v>14.63</v>
      </c>
    </row>
    <row r="1303" spans="1:10" s="29" customFormat="1" ht="26.25" thickBot="1" x14ac:dyDescent="0.3">
      <c r="A1303" s="64"/>
      <c r="B1303" s="64"/>
      <c r="C1303" s="64"/>
      <c r="D1303" s="64"/>
      <c r="E1303" s="64" t="s">
        <v>129</v>
      </c>
      <c r="F1303" s="20">
        <v>6.34</v>
      </c>
      <c r="G1303" s="64"/>
      <c r="H1303" s="154" t="s">
        <v>130</v>
      </c>
      <c r="I1303" s="154"/>
      <c r="J1303" s="20">
        <v>28.37</v>
      </c>
    </row>
    <row r="1304" spans="1:10" s="29" customFormat="1" ht="15.75" thickTop="1" x14ac:dyDescent="0.25">
      <c r="A1304" s="114"/>
      <c r="B1304" s="114"/>
      <c r="C1304" s="114"/>
      <c r="D1304" s="114"/>
      <c r="E1304" s="114"/>
      <c r="F1304" s="114"/>
      <c r="G1304" s="114"/>
      <c r="H1304" s="114"/>
      <c r="I1304" s="114"/>
      <c r="J1304" s="114"/>
    </row>
    <row r="1305" spans="1:10" x14ac:dyDescent="0.25">
      <c r="A1305" s="77" t="s">
        <v>786</v>
      </c>
      <c r="B1305" s="76" t="s">
        <v>428</v>
      </c>
      <c r="C1305" s="77" t="s">
        <v>429</v>
      </c>
      <c r="D1305" s="77" t="s">
        <v>133</v>
      </c>
      <c r="E1305" s="157" t="s">
        <v>430</v>
      </c>
      <c r="F1305" s="157"/>
      <c r="G1305" s="78" t="s">
        <v>431</v>
      </c>
      <c r="H1305" s="76" t="s">
        <v>432</v>
      </c>
      <c r="I1305" s="76" t="s">
        <v>433</v>
      </c>
      <c r="J1305" s="76" t="s">
        <v>434</v>
      </c>
    </row>
    <row r="1306" spans="1:10" ht="25.5" x14ac:dyDescent="0.25">
      <c r="A1306" s="109" t="s">
        <v>132</v>
      </c>
      <c r="B1306" s="110" t="s">
        <v>209</v>
      </c>
      <c r="C1306" s="109" t="s">
        <v>24</v>
      </c>
      <c r="D1306" s="109" t="s">
        <v>210</v>
      </c>
      <c r="E1306" s="155" t="s">
        <v>150</v>
      </c>
      <c r="F1306" s="155"/>
      <c r="G1306" s="111" t="s">
        <v>123</v>
      </c>
      <c r="H1306" s="112">
        <v>1</v>
      </c>
      <c r="I1306" s="113">
        <v>26.48</v>
      </c>
      <c r="J1306" s="113">
        <v>26.48</v>
      </c>
    </row>
    <row r="1307" spans="1:10" ht="25.5" x14ac:dyDescent="0.25">
      <c r="A1307" s="65" t="s">
        <v>119</v>
      </c>
      <c r="B1307" s="21" t="s">
        <v>1152</v>
      </c>
      <c r="C1307" s="65" t="s">
        <v>24</v>
      </c>
      <c r="D1307" s="65" t="s">
        <v>1153</v>
      </c>
      <c r="E1307" s="156" t="s">
        <v>150</v>
      </c>
      <c r="F1307" s="156"/>
      <c r="G1307" s="22" t="s">
        <v>123</v>
      </c>
      <c r="H1307" s="23">
        <v>1</v>
      </c>
      <c r="I1307" s="24">
        <v>0.28999999999999998</v>
      </c>
      <c r="J1307" s="24">
        <v>0.28999999999999998</v>
      </c>
    </row>
    <row r="1308" spans="1:10" x14ac:dyDescent="0.25">
      <c r="A1308" s="63" t="s">
        <v>136</v>
      </c>
      <c r="B1308" s="25" t="s">
        <v>1154</v>
      </c>
      <c r="C1308" s="63" t="s">
        <v>24</v>
      </c>
      <c r="D1308" s="63" t="s">
        <v>1155</v>
      </c>
      <c r="E1308" s="153" t="s">
        <v>235</v>
      </c>
      <c r="F1308" s="153"/>
      <c r="G1308" s="26" t="s">
        <v>123</v>
      </c>
      <c r="H1308" s="27">
        <v>1</v>
      </c>
      <c r="I1308" s="28">
        <v>18.78</v>
      </c>
      <c r="J1308" s="28">
        <v>18.78</v>
      </c>
    </row>
    <row r="1309" spans="1:10" ht="25.5" x14ac:dyDescent="0.25">
      <c r="A1309" s="63" t="s">
        <v>136</v>
      </c>
      <c r="B1309" s="25" t="s">
        <v>1104</v>
      </c>
      <c r="C1309" s="63" t="s">
        <v>24</v>
      </c>
      <c r="D1309" s="63" t="s">
        <v>1105</v>
      </c>
      <c r="E1309" s="153" t="s">
        <v>1106</v>
      </c>
      <c r="F1309" s="153"/>
      <c r="G1309" s="26" t="s">
        <v>123</v>
      </c>
      <c r="H1309" s="27">
        <v>1</v>
      </c>
      <c r="I1309" s="28">
        <v>3.18</v>
      </c>
      <c r="J1309" s="28">
        <v>3.18</v>
      </c>
    </row>
    <row r="1310" spans="1:10" ht="25.5" x14ac:dyDescent="0.25">
      <c r="A1310" s="63" t="s">
        <v>136</v>
      </c>
      <c r="B1310" s="25" t="s">
        <v>1107</v>
      </c>
      <c r="C1310" s="63" t="s">
        <v>24</v>
      </c>
      <c r="D1310" s="63" t="s">
        <v>1108</v>
      </c>
      <c r="E1310" s="153" t="s">
        <v>841</v>
      </c>
      <c r="F1310" s="153"/>
      <c r="G1310" s="26" t="s">
        <v>123</v>
      </c>
      <c r="H1310" s="27">
        <v>1</v>
      </c>
      <c r="I1310" s="28">
        <v>1.02</v>
      </c>
      <c r="J1310" s="28">
        <v>1.02</v>
      </c>
    </row>
    <row r="1311" spans="1:10" ht="25.5" x14ac:dyDescent="0.25">
      <c r="A1311" s="63" t="s">
        <v>136</v>
      </c>
      <c r="B1311" s="25" t="s">
        <v>1109</v>
      </c>
      <c r="C1311" s="63" t="s">
        <v>24</v>
      </c>
      <c r="D1311" s="63" t="s">
        <v>1110</v>
      </c>
      <c r="E1311" s="153" t="s">
        <v>1106</v>
      </c>
      <c r="F1311" s="153"/>
      <c r="G1311" s="26" t="s">
        <v>123</v>
      </c>
      <c r="H1311" s="27">
        <v>1</v>
      </c>
      <c r="I1311" s="28">
        <v>1.1399999999999999</v>
      </c>
      <c r="J1311" s="28">
        <v>1.1399999999999999</v>
      </c>
    </row>
    <row r="1312" spans="1:10" ht="25.5" x14ac:dyDescent="0.25">
      <c r="A1312" s="63" t="s">
        <v>136</v>
      </c>
      <c r="B1312" s="25" t="s">
        <v>1111</v>
      </c>
      <c r="C1312" s="63" t="s">
        <v>24</v>
      </c>
      <c r="D1312" s="63" t="s">
        <v>1112</v>
      </c>
      <c r="E1312" s="153" t="s">
        <v>1113</v>
      </c>
      <c r="F1312" s="153"/>
      <c r="G1312" s="26" t="s">
        <v>123</v>
      </c>
      <c r="H1312" s="27">
        <v>1</v>
      </c>
      <c r="I1312" s="28">
        <v>0.06</v>
      </c>
      <c r="J1312" s="28">
        <v>0.06</v>
      </c>
    </row>
    <row r="1313" spans="1:10" ht="25.5" x14ac:dyDescent="0.25">
      <c r="A1313" s="63" t="s">
        <v>136</v>
      </c>
      <c r="B1313" s="25" t="s">
        <v>1120</v>
      </c>
      <c r="C1313" s="63" t="s">
        <v>24</v>
      </c>
      <c r="D1313" s="63" t="s">
        <v>1121</v>
      </c>
      <c r="E1313" s="153" t="s">
        <v>198</v>
      </c>
      <c r="F1313" s="153"/>
      <c r="G1313" s="26" t="s">
        <v>123</v>
      </c>
      <c r="H1313" s="27">
        <v>1</v>
      </c>
      <c r="I1313" s="28">
        <v>0.84</v>
      </c>
      <c r="J1313" s="28">
        <v>0.84</v>
      </c>
    </row>
    <row r="1314" spans="1:10" ht="25.5" x14ac:dyDescent="0.25">
      <c r="A1314" s="63" t="s">
        <v>136</v>
      </c>
      <c r="B1314" s="25" t="s">
        <v>1122</v>
      </c>
      <c r="C1314" s="63" t="s">
        <v>24</v>
      </c>
      <c r="D1314" s="63" t="s">
        <v>1123</v>
      </c>
      <c r="E1314" s="153" t="s">
        <v>198</v>
      </c>
      <c r="F1314" s="153"/>
      <c r="G1314" s="26" t="s">
        <v>123</v>
      </c>
      <c r="H1314" s="27">
        <v>1</v>
      </c>
      <c r="I1314" s="28">
        <v>1.17</v>
      </c>
      <c r="J1314" s="28">
        <v>1.17</v>
      </c>
    </row>
    <row r="1315" spans="1:10" ht="25.5" x14ac:dyDescent="0.25">
      <c r="A1315" s="64"/>
      <c r="B1315" s="64"/>
      <c r="C1315" s="64"/>
      <c r="D1315" s="64"/>
      <c r="E1315" s="64" t="s">
        <v>126</v>
      </c>
      <c r="F1315" s="20">
        <v>10.123692699999999</v>
      </c>
      <c r="G1315" s="64" t="s">
        <v>127</v>
      </c>
      <c r="H1315" s="20">
        <v>8.9499999999999993</v>
      </c>
      <c r="I1315" s="64" t="s">
        <v>128</v>
      </c>
      <c r="J1315" s="20">
        <v>19.07</v>
      </c>
    </row>
    <row r="1316" spans="1:10" ht="26.25" thickBot="1" x14ac:dyDescent="0.3">
      <c r="A1316" s="64"/>
      <c r="B1316" s="64"/>
      <c r="C1316" s="64"/>
      <c r="D1316" s="64"/>
      <c r="E1316" s="64" t="s">
        <v>129</v>
      </c>
      <c r="F1316" s="20">
        <v>7.63</v>
      </c>
      <c r="G1316" s="64"/>
      <c r="H1316" s="154" t="s">
        <v>130</v>
      </c>
      <c r="I1316" s="154"/>
      <c r="J1316" s="20">
        <v>34.11</v>
      </c>
    </row>
    <row r="1317" spans="1:10" ht="15.75" thickTop="1" x14ac:dyDescent="0.25">
      <c r="A1317" s="114"/>
      <c r="B1317" s="114"/>
      <c r="C1317" s="114"/>
      <c r="D1317" s="114"/>
      <c r="E1317" s="114"/>
      <c r="F1317" s="114"/>
      <c r="G1317" s="114"/>
      <c r="H1317" s="114"/>
      <c r="I1317" s="114"/>
      <c r="J1317" s="114"/>
    </row>
    <row r="1318" spans="1:10" x14ac:dyDescent="0.25">
      <c r="A1318" s="77" t="s">
        <v>787</v>
      </c>
      <c r="B1318" s="76" t="s">
        <v>428</v>
      </c>
      <c r="C1318" s="77" t="s">
        <v>429</v>
      </c>
      <c r="D1318" s="77" t="s">
        <v>133</v>
      </c>
      <c r="E1318" s="157" t="s">
        <v>430</v>
      </c>
      <c r="F1318" s="157"/>
      <c r="G1318" s="78" t="s">
        <v>431</v>
      </c>
      <c r="H1318" s="76" t="s">
        <v>432</v>
      </c>
      <c r="I1318" s="76" t="s">
        <v>433</v>
      </c>
      <c r="J1318" s="76" t="s">
        <v>434</v>
      </c>
    </row>
    <row r="1319" spans="1:10" x14ac:dyDescent="0.25">
      <c r="A1319" s="109" t="s">
        <v>132</v>
      </c>
      <c r="B1319" s="110" t="s">
        <v>256</v>
      </c>
      <c r="C1319" s="109" t="s">
        <v>24</v>
      </c>
      <c r="D1319" s="109" t="s">
        <v>257</v>
      </c>
      <c r="E1319" s="155" t="s">
        <v>150</v>
      </c>
      <c r="F1319" s="155"/>
      <c r="G1319" s="111" t="s">
        <v>123</v>
      </c>
      <c r="H1319" s="112">
        <v>1</v>
      </c>
      <c r="I1319" s="113">
        <v>27.83</v>
      </c>
      <c r="J1319" s="113">
        <v>27.83</v>
      </c>
    </row>
    <row r="1320" spans="1:10" ht="25.5" x14ac:dyDescent="0.25">
      <c r="A1320" s="65" t="s">
        <v>119</v>
      </c>
      <c r="B1320" s="21" t="s">
        <v>1156</v>
      </c>
      <c r="C1320" s="65" t="s">
        <v>24</v>
      </c>
      <c r="D1320" s="65" t="s">
        <v>1157</v>
      </c>
      <c r="E1320" s="156" t="s">
        <v>150</v>
      </c>
      <c r="F1320" s="156"/>
      <c r="G1320" s="22" t="s">
        <v>123</v>
      </c>
      <c r="H1320" s="23">
        <v>1</v>
      </c>
      <c r="I1320" s="24">
        <v>0.28999999999999998</v>
      </c>
      <c r="J1320" s="24">
        <v>0.28999999999999998</v>
      </c>
    </row>
    <row r="1321" spans="1:10" x14ac:dyDescent="0.25">
      <c r="A1321" s="63" t="s">
        <v>136</v>
      </c>
      <c r="B1321" s="25" t="s">
        <v>1158</v>
      </c>
      <c r="C1321" s="63" t="s">
        <v>24</v>
      </c>
      <c r="D1321" s="63" t="s">
        <v>1159</v>
      </c>
      <c r="E1321" s="153" t="s">
        <v>235</v>
      </c>
      <c r="F1321" s="153"/>
      <c r="G1321" s="26" t="s">
        <v>123</v>
      </c>
      <c r="H1321" s="27">
        <v>1</v>
      </c>
      <c r="I1321" s="28">
        <v>18.78</v>
      </c>
      <c r="J1321" s="28">
        <v>18.78</v>
      </c>
    </row>
    <row r="1322" spans="1:10" ht="25.5" x14ac:dyDescent="0.25">
      <c r="A1322" s="63" t="s">
        <v>136</v>
      </c>
      <c r="B1322" s="25" t="s">
        <v>1104</v>
      </c>
      <c r="C1322" s="63" t="s">
        <v>24</v>
      </c>
      <c r="D1322" s="63" t="s">
        <v>1105</v>
      </c>
      <c r="E1322" s="153" t="s">
        <v>1106</v>
      </c>
      <c r="F1322" s="153"/>
      <c r="G1322" s="26" t="s">
        <v>123</v>
      </c>
      <c r="H1322" s="27">
        <v>1</v>
      </c>
      <c r="I1322" s="28">
        <v>3.18</v>
      </c>
      <c r="J1322" s="28">
        <v>3.18</v>
      </c>
    </row>
    <row r="1323" spans="1:10" ht="25.5" x14ac:dyDescent="0.25">
      <c r="A1323" s="63" t="s">
        <v>136</v>
      </c>
      <c r="B1323" s="25" t="s">
        <v>1107</v>
      </c>
      <c r="C1323" s="63" t="s">
        <v>24</v>
      </c>
      <c r="D1323" s="63" t="s">
        <v>1108</v>
      </c>
      <c r="E1323" s="153" t="s">
        <v>841</v>
      </c>
      <c r="F1323" s="153"/>
      <c r="G1323" s="26" t="s">
        <v>123</v>
      </c>
      <c r="H1323" s="27">
        <v>1</v>
      </c>
      <c r="I1323" s="28">
        <v>1.02</v>
      </c>
      <c r="J1323" s="28">
        <v>1.02</v>
      </c>
    </row>
    <row r="1324" spans="1:10" s="29" customFormat="1" ht="25.5" x14ac:dyDescent="0.25">
      <c r="A1324" s="63" t="s">
        <v>136</v>
      </c>
      <c r="B1324" s="25" t="s">
        <v>1109</v>
      </c>
      <c r="C1324" s="63" t="s">
        <v>24</v>
      </c>
      <c r="D1324" s="63" t="s">
        <v>1110</v>
      </c>
      <c r="E1324" s="153" t="s">
        <v>1106</v>
      </c>
      <c r="F1324" s="153"/>
      <c r="G1324" s="26" t="s">
        <v>123</v>
      </c>
      <c r="H1324" s="27">
        <v>1</v>
      </c>
      <c r="I1324" s="28">
        <v>1.1399999999999999</v>
      </c>
      <c r="J1324" s="28">
        <v>1.1399999999999999</v>
      </c>
    </row>
    <row r="1325" spans="1:10" s="29" customFormat="1" ht="25.5" x14ac:dyDescent="0.25">
      <c r="A1325" s="63" t="s">
        <v>136</v>
      </c>
      <c r="B1325" s="25" t="s">
        <v>1111</v>
      </c>
      <c r="C1325" s="63" t="s">
        <v>24</v>
      </c>
      <c r="D1325" s="63" t="s">
        <v>1112</v>
      </c>
      <c r="E1325" s="153" t="s">
        <v>1113</v>
      </c>
      <c r="F1325" s="153"/>
      <c r="G1325" s="26" t="s">
        <v>123</v>
      </c>
      <c r="H1325" s="27">
        <v>1</v>
      </c>
      <c r="I1325" s="28">
        <v>0.06</v>
      </c>
      <c r="J1325" s="28">
        <v>0.06</v>
      </c>
    </row>
    <row r="1326" spans="1:10" s="29" customFormat="1" ht="25.5" x14ac:dyDescent="0.25">
      <c r="A1326" s="63" t="s">
        <v>136</v>
      </c>
      <c r="B1326" s="25" t="s">
        <v>1160</v>
      </c>
      <c r="C1326" s="63" t="s">
        <v>24</v>
      </c>
      <c r="D1326" s="63" t="s">
        <v>1161</v>
      </c>
      <c r="E1326" s="153" t="s">
        <v>198</v>
      </c>
      <c r="F1326" s="153"/>
      <c r="G1326" s="26" t="s">
        <v>123</v>
      </c>
      <c r="H1326" s="27">
        <v>1</v>
      </c>
      <c r="I1326" s="28">
        <v>1.68</v>
      </c>
      <c r="J1326" s="28">
        <v>1.68</v>
      </c>
    </row>
    <row r="1327" spans="1:10" ht="25.5" x14ac:dyDescent="0.25">
      <c r="A1327" s="63" t="s">
        <v>136</v>
      </c>
      <c r="B1327" s="25" t="s">
        <v>1162</v>
      </c>
      <c r="C1327" s="63" t="s">
        <v>24</v>
      </c>
      <c r="D1327" s="63" t="s">
        <v>1163</v>
      </c>
      <c r="E1327" s="153" t="s">
        <v>198</v>
      </c>
      <c r="F1327" s="153"/>
      <c r="G1327" s="26" t="s">
        <v>123</v>
      </c>
      <c r="H1327" s="27">
        <v>1</v>
      </c>
      <c r="I1327" s="28">
        <v>1.68</v>
      </c>
      <c r="J1327" s="28">
        <v>1.68</v>
      </c>
    </row>
    <row r="1328" spans="1:10" ht="25.5" x14ac:dyDescent="0.25">
      <c r="A1328" s="64"/>
      <c r="B1328" s="64"/>
      <c r="C1328" s="64"/>
      <c r="D1328" s="64"/>
      <c r="E1328" s="64" t="s">
        <v>126</v>
      </c>
      <c r="F1328" s="20">
        <v>10.123692699999999</v>
      </c>
      <c r="G1328" s="64" t="s">
        <v>127</v>
      </c>
      <c r="H1328" s="20">
        <v>8.9499999999999993</v>
      </c>
      <c r="I1328" s="64" t="s">
        <v>128</v>
      </c>
      <c r="J1328" s="20">
        <v>19.07</v>
      </c>
    </row>
    <row r="1329" spans="1:10" ht="25.5" x14ac:dyDescent="0.25">
      <c r="A1329" s="64"/>
      <c r="B1329" s="64"/>
      <c r="C1329" s="64"/>
      <c r="D1329" s="64"/>
      <c r="E1329" s="64" t="s">
        <v>129</v>
      </c>
      <c r="F1329" s="20">
        <v>8.02</v>
      </c>
      <c r="G1329" s="64"/>
      <c r="H1329" s="154" t="s">
        <v>130</v>
      </c>
      <c r="I1329" s="154"/>
      <c r="J1329" s="20">
        <v>35.85</v>
      </c>
    </row>
    <row r="1332" spans="1:10" ht="14.45" customHeight="1" x14ac:dyDescent="0.25">
      <c r="A1332" s="123" t="s">
        <v>94</v>
      </c>
      <c r="B1332" s="123"/>
      <c r="C1332" s="123"/>
      <c r="D1332" s="123"/>
      <c r="E1332" s="123"/>
      <c r="F1332" s="123"/>
      <c r="G1332" s="123"/>
      <c r="H1332" s="123"/>
      <c r="I1332" s="123"/>
      <c r="J1332" s="123"/>
    </row>
    <row r="1333" spans="1:10" x14ac:dyDescent="0.25">
      <c r="A1333" s="123"/>
      <c r="B1333" s="123"/>
      <c r="C1333" s="123"/>
      <c r="D1333" s="123"/>
      <c r="E1333" s="123"/>
      <c r="F1333" s="123"/>
      <c r="G1333" s="123"/>
      <c r="H1333" s="123"/>
      <c r="I1333" s="123"/>
      <c r="J1333" s="123"/>
    </row>
    <row r="1334" spans="1:10" x14ac:dyDescent="0.25">
      <c r="A1334" s="123"/>
      <c r="B1334" s="123"/>
      <c r="C1334" s="123"/>
      <c r="D1334" s="123"/>
      <c r="E1334" s="123"/>
      <c r="F1334" s="123"/>
      <c r="G1334" s="123"/>
      <c r="H1334" s="123"/>
      <c r="I1334" s="123"/>
      <c r="J1334" s="123"/>
    </row>
    <row r="1335" spans="1:10" x14ac:dyDescent="0.25">
      <c r="A1335" s="123"/>
      <c r="B1335" s="123"/>
      <c r="C1335" s="123"/>
      <c r="D1335" s="123"/>
      <c r="E1335" s="123"/>
      <c r="F1335" s="123"/>
      <c r="G1335" s="123"/>
      <c r="H1335" s="123"/>
      <c r="I1335" s="123"/>
      <c r="J1335" s="123"/>
    </row>
  </sheetData>
  <mergeCells count="1058">
    <mergeCell ref="H1251:I1251"/>
    <mergeCell ref="E1253:F1253"/>
    <mergeCell ref="E1254:F1254"/>
    <mergeCell ref="E1255:F1255"/>
    <mergeCell ref="E1260:F1260"/>
    <mergeCell ref="E1261:F1261"/>
    <mergeCell ref="E1262:F1262"/>
    <mergeCell ref="E1274:F1274"/>
    <mergeCell ref="E1279:F1279"/>
    <mergeCell ref="E1280:F1280"/>
    <mergeCell ref="E1281:F1281"/>
    <mergeCell ref="E1270:F1270"/>
    <mergeCell ref="E1282:F1282"/>
    <mergeCell ref="H1277:I1277"/>
    <mergeCell ref="E1283:F1283"/>
    <mergeCell ref="E1284:F1284"/>
    <mergeCell ref="A1332:J1335"/>
    <mergeCell ref="E1111:F1111"/>
    <mergeCell ref="F1127:G1127"/>
    <mergeCell ref="E1128:F1128"/>
    <mergeCell ref="E1129:F1129"/>
    <mergeCell ref="H1135:I1135"/>
    <mergeCell ref="E1137:F1137"/>
    <mergeCell ref="E1138:F1138"/>
    <mergeCell ref="H1143:I1143"/>
    <mergeCell ref="E1192:F1192"/>
    <mergeCell ref="E1193:F1193"/>
    <mergeCell ref="E1194:F1194"/>
    <mergeCell ref="E1204:F1204"/>
    <mergeCell ref="E1205:F1205"/>
    <mergeCell ref="E1206:F1206"/>
    <mergeCell ref="E1216:F1216"/>
    <mergeCell ref="E1217:F1217"/>
    <mergeCell ref="E1218:F1218"/>
    <mergeCell ref="E1203:F1203"/>
    <mergeCell ref="E1207:F1207"/>
    <mergeCell ref="E1208:F1208"/>
    <mergeCell ref="E1186:F1186"/>
    <mergeCell ref="E1187:F1187"/>
    <mergeCell ref="E1188:F1188"/>
    <mergeCell ref="H1190:I1190"/>
    <mergeCell ref="H1198:I1198"/>
    <mergeCell ref="F1200:G1200"/>
    <mergeCell ref="E1201:F1201"/>
    <mergeCell ref="E1210:F1210"/>
    <mergeCell ref="H1212:I1212"/>
    <mergeCell ref="E898:F898"/>
    <mergeCell ref="E899:F899"/>
    <mergeCell ref="H904:I904"/>
    <mergeCell ref="E908:F908"/>
    <mergeCell ref="E909:F909"/>
    <mergeCell ref="E910:F910"/>
    <mergeCell ref="E915:F915"/>
    <mergeCell ref="E890:F890"/>
    <mergeCell ref="E886:F886"/>
    <mergeCell ref="E918:F918"/>
    <mergeCell ref="E916:F916"/>
    <mergeCell ref="E917:F917"/>
    <mergeCell ref="E1023:F1023"/>
    <mergeCell ref="E1024:F1024"/>
    <mergeCell ref="E1035:F1035"/>
    <mergeCell ref="E1036:F1036"/>
    <mergeCell ref="E1051:F1051"/>
    <mergeCell ref="E1032:F1032"/>
    <mergeCell ref="E1033:F1033"/>
    <mergeCell ref="E1034:F1034"/>
    <mergeCell ref="H654:I654"/>
    <mergeCell ref="E657:F657"/>
    <mergeCell ref="E710:F710"/>
    <mergeCell ref="E711:F711"/>
    <mergeCell ref="E733:F733"/>
    <mergeCell ref="E728:F728"/>
    <mergeCell ref="E729:F729"/>
    <mergeCell ref="E721:F721"/>
    <mergeCell ref="E722:F722"/>
    <mergeCell ref="E723:F723"/>
    <mergeCell ref="E720:F720"/>
    <mergeCell ref="E712:F712"/>
    <mergeCell ref="E713:F713"/>
    <mergeCell ref="E751:F751"/>
    <mergeCell ref="E778:F778"/>
    <mergeCell ref="H794:I794"/>
    <mergeCell ref="E823:F823"/>
    <mergeCell ref="E534:F534"/>
    <mergeCell ref="E535:F535"/>
    <mergeCell ref="E536:F536"/>
    <mergeCell ref="H561:I561"/>
    <mergeCell ref="E563:F563"/>
    <mergeCell ref="E570:F570"/>
    <mergeCell ref="E571:F571"/>
    <mergeCell ref="E586:F586"/>
    <mergeCell ref="E598:F598"/>
    <mergeCell ref="E602:F602"/>
    <mergeCell ref="E596:F596"/>
    <mergeCell ref="E597:F597"/>
    <mergeCell ref="E589:F589"/>
    <mergeCell ref="E590:F590"/>
    <mergeCell ref="E591:F591"/>
    <mergeCell ref="E601:F601"/>
    <mergeCell ref="E606:F606"/>
    <mergeCell ref="E476:F476"/>
    <mergeCell ref="E477:F477"/>
    <mergeCell ref="E478:F478"/>
    <mergeCell ref="E479:F479"/>
    <mergeCell ref="E471:F471"/>
    <mergeCell ref="E466:F466"/>
    <mergeCell ref="E470:F470"/>
    <mergeCell ref="H484:I484"/>
    <mergeCell ref="E508:F508"/>
    <mergeCell ref="E509:F509"/>
    <mergeCell ref="E515:F515"/>
    <mergeCell ref="E516:F516"/>
    <mergeCell ref="E517:F517"/>
    <mergeCell ref="E532:F532"/>
    <mergeCell ref="E533:F533"/>
    <mergeCell ref="E504:F504"/>
    <mergeCell ref="E505:F505"/>
    <mergeCell ref="E510:F510"/>
    <mergeCell ref="H512:I512"/>
    <mergeCell ref="E522:F522"/>
    <mergeCell ref="E523:F523"/>
    <mergeCell ref="E524:F524"/>
    <mergeCell ref="H526:I526"/>
    <mergeCell ref="F528:G528"/>
    <mergeCell ref="E311:F311"/>
    <mergeCell ref="E312:F312"/>
    <mergeCell ref="E342:F342"/>
    <mergeCell ref="E343:F343"/>
    <mergeCell ref="E344:F344"/>
    <mergeCell ref="H346:I346"/>
    <mergeCell ref="E350:F350"/>
    <mergeCell ref="E351:F351"/>
    <mergeCell ref="E352:F352"/>
    <mergeCell ref="E358:F358"/>
    <mergeCell ref="E339:F339"/>
    <mergeCell ref="E331:F331"/>
    <mergeCell ref="E332:F332"/>
    <mergeCell ref="E333:F333"/>
    <mergeCell ref="E334:F334"/>
    <mergeCell ref="E330:F330"/>
    <mergeCell ref="E322:F322"/>
    <mergeCell ref="E323:F323"/>
    <mergeCell ref="H325:I325"/>
    <mergeCell ref="E327:F327"/>
    <mergeCell ref="H103:I103"/>
    <mergeCell ref="E106:F106"/>
    <mergeCell ref="E179:F179"/>
    <mergeCell ref="E180:F180"/>
    <mergeCell ref="E181:F181"/>
    <mergeCell ref="E187:F187"/>
    <mergeCell ref="E188:F188"/>
    <mergeCell ref="E189:F189"/>
    <mergeCell ref="H194:I194"/>
    <mergeCell ref="E196:F196"/>
    <mergeCell ref="E197:F197"/>
    <mergeCell ref="E198:F198"/>
    <mergeCell ref="H203:I203"/>
    <mergeCell ref="E205:F205"/>
    <mergeCell ref="E228:F228"/>
    <mergeCell ref="E223:F223"/>
    <mergeCell ref="E224:F224"/>
    <mergeCell ref="E213:F213"/>
    <mergeCell ref="H216:I216"/>
    <mergeCell ref="E220:F220"/>
    <mergeCell ref="E221:F221"/>
    <mergeCell ref="E222:F222"/>
    <mergeCell ref="H226:I226"/>
    <mergeCell ref="E1327:F1327"/>
    <mergeCell ref="E1271:F1271"/>
    <mergeCell ref="E1272:F1272"/>
    <mergeCell ref="E1273:F1273"/>
    <mergeCell ref="E1287:F1287"/>
    <mergeCell ref="E1292:F1292"/>
    <mergeCell ref="E1293:F1293"/>
    <mergeCell ref="E1294:F1294"/>
    <mergeCell ref="E1296:F1296"/>
    <mergeCell ref="E1297:F1297"/>
    <mergeCell ref="E1298:F1298"/>
    <mergeCell ref="E1295:F1295"/>
    <mergeCell ref="E1288:F1288"/>
    <mergeCell ref="E84:F84"/>
    <mergeCell ref="E109:F109"/>
    <mergeCell ref="E110:F110"/>
    <mergeCell ref="E118:F118"/>
    <mergeCell ref="E128:F128"/>
    <mergeCell ref="E115:F115"/>
    <mergeCell ref="E116:F116"/>
    <mergeCell ref="E117:F117"/>
    <mergeCell ref="E105:F105"/>
    <mergeCell ref="E88:F88"/>
    <mergeCell ref="E89:F89"/>
    <mergeCell ref="F95:G95"/>
    <mergeCell ref="E100:F100"/>
    <mergeCell ref="E101:F101"/>
    <mergeCell ref="E229:F229"/>
    <mergeCell ref="E230:F230"/>
    <mergeCell ref="E232:F232"/>
    <mergeCell ref="E239:F239"/>
    <mergeCell ref="E240:F240"/>
    <mergeCell ref="H1115:I1115"/>
    <mergeCell ref="E1118:F1118"/>
    <mergeCell ref="E1119:F1119"/>
    <mergeCell ref="E1120:F1120"/>
    <mergeCell ref="H1125:I1125"/>
    <mergeCell ref="E1240:F1240"/>
    <mergeCell ref="E1241:F1241"/>
    <mergeCell ref="E1229:F1229"/>
    <mergeCell ref="E1230:F1230"/>
    <mergeCell ref="E1231:F1231"/>
    <mergeCell ref="E1227:F1227"/>
    <mergeCell ref="E1232:F1232"/>
    <mergeCell ref="E1202:F1202"/>
    <mergeCell ref="E1195:F1195"/>
    <mergeCell ref="E1196:F1196"/>
    <mergeCell ref="E1165:F1165"/>
    <mergeCell ref="E1179:F1179"/>
    <mergeCell ref="E1183:F1183"/>
    <mergeCell ref="E1174:F1174"/>
    <mergeCell ref="E1220:F1220"/>
    <mergeCell ref="E1214:F1214"/>
    <mergeCell ref="E1215:F1215"/>
    <mergeCell ref="E1219:F1219"/>
    <mergeCell ref="E1209:F1209"/>
    <mergeCell ref="E1117:F1117"/>
    <mergeCell ref="E1130:F1130"/>
    <mergeCell ref="E1131:F1131"/>
    <mergeCell ref="E1132:F1132"/>
    <mergeCell ref="E1221:F1221"/>
    <mergeCell ref="E1222:F1222"/>
    <mergeCell ref="E1043:F1043"/>
    <mergeCell ref="E1044:F1044"/>
    <mergeCell ref="E1060:F1060"/>
    <mergeCell ref="E1061:F1061"/>
    <mergeCell ref="E1067:F1067"/>
    <mergeCell ref="E1068:F1068"/>
    <mergeCell ref="E1069:F1069"/>
    <mergeCell ref="E1070:F1070"/>
    <mergeCell ref="E1059:F1059"/>
    <mergeCell ref="E1062:F1062"/>
    <mergeCell ref="E1063:F1063"/>
    <mergeCell ref="E1155:F1155"/>
    <mergeCell ref="E1159:F1159"/>
    <mergeCell ref="E1152:F1152"/>
    <mergeCell ref="E1153:F1153"/>
    <mergeCell ref="E1154:F1154"/>
    <mergeCell ref="E1122:F1122"/>
    <mergeCell ref="E1123:F1123"/>
    <mergeCell ref="E1121:F1121"/>
    <mergeCell ref="E1141:F1141"/>
    <mergeCell ref="E1145:F1145"/>
    <mergeCell ref="E1139:F1139"/>
    <mergeCell ref="E1140:F1140"/>
    <mergeCell ref="E1133:F1133"/>
    <mergeCell ref="E1052:F1052"/>
    <mergeCell ref="E1104:F1104"/>
    <mergeCell ref="E1105:F1105"/>
    <mergeCell ref="E1112:F1112"/>
    <mergeCell ref="E1108:F1108"/>
    <mergeCell ref="E1113:F1113"/>
    <mergeCell ref="E1109:F1109"/>
    <mergeCell ref="E1110:F1110"/>
    <mergeCell ref="E900:F900"/>
    <mergeCell ref="E901:F901"/>
    <mergeCell ref="E902:F902"/>
    <mergeCell ref="E866:F866"/>
    <mergeCell ref="E858:F858"/>
    <mergeCell ref="E859:F859"/>
    <mergeCell ref="E860:F860"/>
    <mergeCell ref="E495:F495"/>
    <mergeCell ref="E31:F31"/>
    <mergeCell ref="E32:F32"/>
    <mergeCell ref="E33:F33"/>
    <mergeCell ref="E42:F42"/>
    <mergeCell ref="E1006:F1006"/>
    <mergeCell ref="E1007:F1007"/>
    <mergeCell ref="E1000:F1000"/>
    <mergeCell ref="E998:F998"/>
    <mergeCell ref="E950:F950"/>
    <mergeCell ref="E949:F949"/>
    <mergeCell ref="E975:F975"/>
    <mergeCell ref="E976:F976"/>
    <mergeCell ref="E968:F968"/>
    <mergeCell ref="E969:F969"/>
    <mergeCell ref="E970:F970"/>
    <mergeCell ref="E966:F966"/>
    <mergeCell ref="E967:F967"/>
    <mergeCell ref="E961:F961"/>
    <mergeCell ref="E951:F951"/>
    <mergeCell ref="E958:F958"/>
    <mergeCell ref="E959:F959"/>
    <mergeCell ref="E249:F249"/>
    <mergeCell ref="E250:F250"/>
    <mergeCell ref="E251:F251"/>
    <mergeCell ref="E47:F47"/>
    <mergeCell ref="E48:F48"/>
    <mergeCell ref="E49:F49"/>
    <mergeCell ref="E46:F46"/>
    <mergeCell ref="E40:F40"/>
    <mergeCell ref="E41:F41"/>
    <mergeCell ref="E34:F34"/>
    <mergeCell ref="E35:F35"/>
    <mergeCell ref="E26:F26"/>
    <mergeCell ref="E27:F27"/>
    <mergeCell ref="A5:J5"/>
    <mergeCell ref="A6:J6"/>
    <mergeCell ref="A7:J7"/>
    <mergeCell ref="H11:I11"/>
    <mergeCell ref="H12:I12"/>
    <mergeCell ref="H13:I13"/>
    <mergeCell ref="H14:I14"/>
    <mergeCell ref="A15:J15"/>
    <mergeCell ref="E17:F17"/>
    <mergeCell ref="E18:F18"/>
    <mergeCell ref="E19:F19"/>
    <mergeCell ref="E20:F20"/>
    <mergeCell ref="F16:G16"/>
    <mergeCell ref="E53:F53"/>
    <mergeCell ref="E54:F54"/>
    <mergeCell ref="E97:F97"/>
    <mergeCell ref="E98:F98"/>
    <mergeCell ref="E99:F99"/>
    <mergeCell ref="E96:F96"/>
    <mergeCell ref="E90:F90"/>
    <mergeCell ref="E91:F91"/>
    <mergeCell ref="E60:F60"/>
    <mergeCell ref="E61:F61"/>
    <mergeCell ref="E67:F67"/>
    <mergeCell ref="E70:F70"/>
    <mergeCell ref="H72:I72"/>
    <mergeCell ref="E75:F75"/>
    <mergeCell ref="E76:F76"/>
    <mergeCell ref="E77:F77"/>
    <mergeCell ref="H79:I79"/>
    <mergeCell ref="E81:F81"/>
    <mergeCell ref="E82:F82"/>
    <mergeCell ref="E83:F83"/>
    <mergeCell ref="H86:I86"/>
    <mergeCell ref="H93:I93"/>
    <mergeCell ref="H174:I174"/>
    <mergeCell ref="H184:I184"/>
    <mergeCell ref="E211:F211"/>
    <mergeCell ref="E212:F212"/>
    <mergeCell ref="E149:F149"/>
    <mergeCell ref="E140:F140"/>
    <mergeCell ref="E141:F141"/>
    <mergeCell ref="E142:F142"/>
    <mergeCell ref="E143:F143"/>
    <mergeCell ref="E147:F147"/>
    <mergeCell ref="E148:F148"/>
    <mergeCell ref="E166:F166"/>
    <mergeCell ref="E167:F167"/>
    <mergeCell ref="E153:F153"/>
    <mergeCell ref="E154:F154"/>
    <mergeCell ref="E155:F155"/>
    <mergeCell ref="E156:F156"/>
    <mergeCell ref="H160:I160"/>
    <mergeCell ref="F162:G162"/>
    <mergeCell ref="E163:F163"/>
    <mergeCell ref="E164:F164"/>
    <mergeCell ref="E165:F165"/>
    <mergeCell ref="E304:F304"/>
    <mergeCell ref="E168:F168"/>
    <mergeCell ref="E169:F169"/>
    <mergeCell ref="E200:F200"/>
    <mergeCell ref="E201:F201"/>
    <mergeCell ref="E199:F199"/>
    <mergeCell ref="E191:F191"/>
    <mergeCell ref="E192:F192"/>
    <mergeCell ref="E186:F186"/>
    <mergeCell ref="E190:F190"/>
    <mergeCell ref="E218:F218"/>
    <mergeCell ref="E219:F219"/>
    <mergeCell ref="E214:F214"/>
    <mergeCell ref="E208:F208"/>
    <mergeCell ref="E209:F209"/>
    <mergeCell ref="E210:F210"/>
    <mergeCell ref="E206:F206"/>
    <mergeCell ref="E207:F207"/>
    <mergeCell ref="E170:F170"/>
    <mergeCell ref="E171:F171"/>
    <mergeCell ref="E172:F172"/>
    <mergeCell ref="E256:F256"/>
    <mergeCell ref="E257:F257"/>
    <mergeCell ref="E258:F258"/>
    <mergeCell ref="E263:F263"/>
    <mergeCell ref="E264:F264"/>
    <mergeCell ref="E265:F265"/>
    <mergeCell ref="E247:F247"/>
    <mergeCell ref="E248:F248"/>
    <mergeCell ref="E238:F238"/>
    <mergeCell ref="E392:F392"/>
    <mergeCell ref="E393:F393"/>
    <mergeCell ref="E384:F384"/>
    <mergeCell ref="E385:F385"/>
    <mergeCell ref="E377:F377"/>
    <mergeCell ref="E378:F378"/>
    <mergeCell ref="E379:F379"/>
    <mergeCell ref="E380:F380"/>
    <mergeCell ref="E426:F426"/>
    <mergeCell ref="E418:F418"/>
    <mergeCell ref="E422:F422"/>
    <mergeCell ref="E417:F417"/>
    <mergeCell ref="E409:F409"/>
    <mergeCell ref="E368:F368"/>
    <mergeCell ref="E369:F369"/>
    <mergeCell ref="E370:F370"/>
    <mergeCell ref="E371:F371"/>
    <mergeCell ref="E372:F372"/>
    <mergeCell ref="E373:F373"/>
    <mergeCell ref="H540:I540"/>
    <mergeCell ref="E544:F544"/>
    <mergeCell ref="E545:F545"/>
    <mergeCell ref="E502:F502"/>
    <mergeCell ref="E488:F488"/>
    <mergeCell ref="E489:F489"/>
    <mergeCell ref="E486:F486"/>
    <mergeCell ref="E487:F487"/>
    <mergeCell ref="E480:F480"/>
    <mergeCell ref="E481:F481"/>
    <mergeCell ref="E496:F496"/>
    <mergeCell ref="E501:F501"/>
    <mergeCell ref="E537:F537"/>
    <mergeCell ref="E529:F529"/>
    <mergeCell ref="E530:F530"/>
    <mergeCell ref="E531:F531"/>
    <mergeCell ref="E519:F519"/>
    <mergeCell ref="E520:F520"/>
    <mergeCell ref="E521:F521"/>
    <mergeCell ref="E514:F514"/>
    <mergeCell ref="E518:F518"/>
    <mergeCell ref="E506:F506"/>
    <mergeCell ref="E507:F507"/>
    <mergeCell ref="E482:F482"/>
    <mergeCell ref="E490:F490"/>
    <mergeCell ref="E491:F491"/>
    <mergeCell ref="E492:F492"/>
    <mergeCell ref="E503:F503"/>
    <mergeCell ref="E493:F493"/>
    <mergeCell ref="E494:F494"/>
    <mergeCell ref="H498:I498"/>
    <mergeCell ref="E500:F500"/>
    <mergeCell ref="E543:F543"/>
    <mergeCell ref="E538:F538"/>
    <mergeCell ref="E542:F542"/>
    <mergeCell ref="E547:F547"/>
    <mergeCell ref="E548:F548"/>
    <mergeCell ref="E549:F549"/>
    <mergeCell ref="E587:F587"/>
    <mergeCell ref="E588:F588"/>
    <mergeCell ref="E581:F581"/>
    <mergeCell ref="E582:F582"/>
    <mergeCell ref="E572:F572"/>
    <mergeCell ref="E573:F573"/>
    <mergeCell ref="E574:F574"/>
    <mergeCell ref="E564:F564"/>
    <mergeCell ref="E565:F565"/>
    <mergeCell ref="E558:F558"/>
    <mergeCell ref="E559:F559"/>
    <mergeCell ref="H705:I705"/>
    <mergeCell ref="E707:F707"/>
    <mergeCell ref="E708:F708"/>
    <mergeCell ref="E618:F618"/>
    <mergeCell ref="E612:F612"/>
    <mergeCell ref="E613:F613"/>
    <mergeCell ref="E614:F614"/>
    <mergeCell ref="E611:F611"/>
    <mergeCell ref="E603:F603"/>
    <mergeCell ref="E604:F604"/>
    <mergeCell ref="E605:F605"/>
    <mergeCell ref="E643:F643"/>
    <mergeCell ref="E635:F635"/>
    <mergeCell ref="E636:F636"/>
    <mergeCell ref="E634:F634"/>
    <mergeCell ref="E626:F626"/>
    <mergeCell ref="E627:F627"/>
    <mergeCell ref="E622:F622"/>
    <mergeCell ref="E607:F607"/>
    <mergeCell ref="H609:I609"/>
    <mergeCell ref="E669:F669"/>
    <mergeCell ref="E670:F670"/>
    <mergeCell ref="E671:F671"/>
    <mergeCell ref="E677:F677"/>
    <mergeCell ref="E673:F673"/>
    <mergeCell ref="E672:F672"/>
    <mergeCell ref="E660:F660"/>
    <mergeCell ref="E661:F661"/>
    <mergeCell ref="E656:F656"/>
    <mergeCell ref="E649:F649"/>
    <mergeCell ref="E651:F651"/>
    <mergeCell ref="E652:F652"/>
    <mergeCell ref="E759:F759"/>
    <mergeCell ref="E760:F760"/>
    <mergeCell ref="E761:F761"/>
    <mergeCell ref="E762:F762"/>
    <mergeCell ref="E763:F763"/>
    <mergeCell ref="E690:F690"/>
    <mergeCell ref="E691:F691"/>
    <mergeCell ref="E692:F692"/>
    <mergeCell ref="E693:F693"/>
    <mergeCell ref="E681:F681"/>
    <mergeCell ref="E682:F682"/>
    <mergeCell ref="E683:F683"/>
    <mergeCell ref="E709:F709"/>
    <mergeCell ref="E700:F700"/>
    <mergeCell ref="E701:F701"/>
    <mergeCell ref="E702:F702"/>
    <mergeCell ref="E703:F703"/>
    <mergeCell ref="E699:F699"/>
    <mergeCell ref="E698:F698"/>
    <mergeCell ref="E848:F848"/>
    <mergeCell ref="E777:F777"/>
    <mergeCell ref="E798:F798"/>
    <mergeCell ref="E799:F799"/>
    <mergeCell ref="E800:F800"/>
    <mergeCell ref="E792:F792"/>
    <mergeCell ref="E788:F788"/>
    <mergeCell ref="E789:F789"/>
    <mergeCell ref="E790:F790"/>
    <mergeCell ref="E791:F791"/>
    <mergeCell ref="E787:F787"/>
    <mergeCell ref="E779:F779"/>
    <mergeCell ref="E780:F780"/>
    <mergeCell ref="E828:F828"/>
    <mergeCell ref="E818:F818"/>
    <mergeCell ref="E810:F810"/>
    <mergeCell ref="E814:F814"/>
    <mergeCell ref="E825:F825"/>
    <mergeCell ref="E824:F824"/>
    <mergeCell ref="E844:F844"/>
    <mergeCell ref="E843:F843"/>
    <mergeCell ref="E829:F829"/>
    <mergeCell ref="E830:F830"/>
    <mergeCell ref="E831:F831"/>
    <mergeCell ref="E832:F832"/>
    <mergeCell ref="E842:F842"/>
    <mergeCell ref="E826:F826"/>
    <mergeCell ref="E827:F827"/>
    <mergeCell ref="H834:I834"/>
    <mergeCell ref="E836:F836"/>
    <mergeCell ref="E837:F837"/>
    <mergeCell ref="E838:F838"/>
    <mergeCell ref="E839:F839"/>
    <mergeCell ref="E840:F840"/>
    <mergeCell ref="E841:F841"/>
    <mergeCell ref="H846:I846"/>
    <mergeCell ref="E906:F906"/>
    <mergeCell ref="E907:F907"/>
    <mergeCell ref="E940:F940"/>
    <mergeCell ref="E935:F935"/>
    <mergeCell ref="E927:F927"/>
    <mergeCell ref="E931:F931"/>
    <mergeCell ref="E925:F925"/>
    <mergeCell ref="E926:F926"/>
    <mergeCell ref="E936:F936"/>
    <mergeCell ref="E945:F945"/>
    <mergeCell ref="H912:I912"/>
    <mergeCell ref="E914:F914"/>
    <mergeCell ref="H920:I920"/>
    <mergeCell ref="E922:F922"/>
    <mergeCell ref="E923:F923"/>
    <mergeCell ref="E924:F924"/>
    <mergeCell ref="H929:I929"/>
    <mergeCell ref="E932:F932"/>
    <mergeCell ref="E933:F933"/>
    <mergeCell ref="E934:F934"/>
    <mergeCell ref="H938:I938"/>
    <mergeCell ref="E942:F942"/>
    <mergeCell ref="E943:F943"/>
    <mergeCell ref="E941:F941"/>
    <mergeCell ref="E999:F999"/>
    <mergeCell ref="E1031:F1031"/>
    <mergeCell ref="E1025:F1025"/>
    <mergeCell ref="E1015:F1015"/>
    <mergeCell ref="E1008:F1008"/>
    <mergeCell ref="E1016:F1016"/>
    <mergeCell ref="E1017:F1017"/>
    <mergeCell ref="E1018:F1018"/>
    <mergeCell ref="E1022:F1022"/>
    <mergeCell ref="E1001:F1001"/>
    <mergeCell ref="E1002:F1002"/>
    <mergeCell ref="H1004:I1004"/>
    <mergeCell ref="E1009:F1009"/>
    <mergeCell ref="E1010:F1010"/>
    <mergeCell ref="E1011:F1011"/>
    <mergeCell ref="H1013:I1013"/>
    <mergeCell ref="E1019:F1019"/>
    <mergeCell ref="E1163:F1163"/>
    <mergeCell ref="E1164:F1164"/>
    <mergeCell ref="E1169:F1169"/>
    <mergeCell ref="E1184:F1184"/>
    <mergeCell ref="E1106:F1106"/>
    <mergeCell ref="E1107:F1107"/>
    <mergeCell ref="E1099:F1099"/>
    <mergeCell ref="E1096:F1096"/>
    <mergeCell ref="E1097:F1097"/>
    <mergeCell ref="E1098:F1098"/>
    <mergeCell ref="H1073:I1073"/>
    <mergeCell ref="E1089:F1089"/>
    <mergeCell ref="E1090:F1090"/>
    <mergeCell ref="E1095:F1095"/>
    <mergeCell ref="H1065:I1065"/>
    <mergeCell ref="F1075:G1075"/>
    <mergeCell ref="E1081:F1081"/>
    <mergeCell ref="E1082:F1082"/>
    <mergeCell ref="H1084:I1084"/>
    <mergeCell ref="E1091:F1091"/>
    <mergeCell ref="H1093:I1093"/>
    <mergeCell ref="E1100:F1100"/>
    <mergeCell ref="H1102:I1102"/>
    <mergeCell ref="E1086:F1086"/>
    <mergeCell ref="E1087:F1087"/>
    <mergeCell ref="E1088:F1088"/>
    <mergeCell ref="E1080:F1080"/>
    <mergeCell ref="E1076:F1076"/>
    <mergeCell ref="E1077:F1077"/>
    <mergeCell ref="E1078:F1078"/>
    <mergeCell ref="E1079:F1079"/>
    <mergeCell ref="E1071:F1071"/>
    <mergeCell ref="E1308:F1308"/>
    <mergeCell ref="E1309:F1309"/>
    <mergeCell ref="E1299:F1299"/>
    <mergeCell ref="E1300:F1300"/>
    <mergeCell ref="E1301:F1301"/>
    <mergeCell ref="E1305:F1305"/>
    <mergeCell ref="E1306:F1306"/>
    <mergeCell ref="E1307:F1307"/>
    <mergeCell ref="E1311:F1311"/>
    <mergeCell ref="E1326:F1326"/>
    <mergeCell ref="E1323:F1323"/>
    <mergeCell ref="E1324:F1324"/>
    <mergeCell ref="E1325:F1325"/>
    <mergeCell ref="E1228:F1228"/>
    <mergeCell ref="E1256:F1256"/>
    <mergeCell ref="E1245:F1245"/>
    <mergeCell ref="E1246:F1246"/>
    <mergeCell ref="E1233:F1233"/>
    <mergeCell ref="E1247:F1247"/>
    <mergeCell ref="E1266:F1266"/>
    <mergeCell ref="E1318:F1318"/>
    <mergeCell ref="E1312:F1312"/>
    <mergeCell ref="E1313:F1313"/>
    <mergeCell ref="E1314:F1314"/>
    <mergeCell ref="E1310:F1310"/>
    <mergeCell ref="E1322:F1322"/>
    <mergeCell ref="E1248:F1248"/>
    <mergeCell ref="E1249:F1249"/>
    <mergeCell ref="E300:F300"/>
    <mergeCell ref="E301:F301"/>
    <mergeCell ref="H307:I307"/>
    <mergeCell ref="E309:F309"/>
    <mergeCell ref="E310:F310"/>
    <mergeCell ref="H316:I316"/>
    <mergeCell ref="E319:F319"/>
    <mergeCell ref="E320:F320"/>
    <mergeCell ref="E321:F321"/>
    <mergeCell ref="E74:F74"/>
    <mergeCell ref="E129:F129"/>
    <mergeCell ref="E130:F130"/>
    <mergeCell ref="E122:F122"/>
    <mergeCell ref="E123:F123"/>
    <mergeCell ref="E124:F124"/>
    <mergeCell ref="E182:F182"/>
    <mergeCell ref="E176:F176"/>
    <mergeCell ref="E177:F177"/>
    <mergeCell ref="E178:F178"/>
    <mergeCell ref="E233:F233"/>
    <mergeCell ref="E273:F273"/>
    <mergeCell ref="E274:F274"/>
    <mergeCell ref="E275:F275"/>
    <mergeCell ref="E266:F266"/>
    <mergeCell ref="E272:F272"/>
    <mergeCell ref="E294:F294"/>
    <mergeCell ref="E295:F295"/>
    <mergeCell ref="E287:F287"/>
    <mergeCell ref="E288:F288"/>
    <mergeCell ref="E289:F289"/>
    <mergeCell ref="E302:F302"/>
    <mergeCell ref="E303:F303"/>
    <mergeCell ref="E408:F408"/>
    <mergeCell ref="E400:F400"/>
    <mergeCell ref="E401:F401"/>
    <mergeCell ref="E402:F402"/>
    <mergeCell ref="E403:F403"/>
    <mergeCell ref="E399:F399"/>
    <mergeCell ref="E391:F391"/>
    <mergeCell ref="E457:F457"/>
    <mergeCell ref="E458:F458"/>
    <mergeCell ref="E459:F459"/>
    <mergeCell ref="E460:F460"/>
    <mergeCell ref="E451:F451"/>
    <mergeCell ref="E452:F452"/>
    <mergeCell ref="E456:F456"/>
    <mergeCell ref="E450:F450"/>
    <mergeCell ref="H395:I395"/>
    <mergeCell ref="E397:F397"/>
    <mergeCell ref="E398:F398"/>
    <mergeCell ref="H405:I405"/>
    <mergeCell ref="H411:I411"/>
    <mergeCell ref="E413:F413"/>
    <mergeCell ref="E414:F414"/>
    <mergeCell ref="E415:F415"/>
    <mergeCell ref="E416:F416"/>
    <mergeCell ref="H420:I420"/>
    <mergeCell ref="E442:F442"/>
    <mergeCell ref="E443:F443"/>
    <mergeCell ref="E444:F444"/>
    <mergeCell ref="E427:F427"/>
    <mergeCell ref="E431:F431"/>
    <mergeCell ref="E428:F428"/>
    <mergeCell ref="E429:F429"/>
    <mergeCell ref="H22:I22"/>
    <mergeCell ref="E24:F24"/>
    <mergeCell ref="E25:F25"/>
    <mergeCell ref="H29:I29"/>
    <mergeCell ref="H37:I37"/>
    <mergeCell ref="E39:F39"/>
    <mergeCell ref="H44:I44"/>
    <mergeCell ref="H51:I51"/>
    <mergeCell ref="E55:F55"/>
    <mergeCell ref="E56:F56"/>
    <mergeCell ref="H58:I58"/>
    <mergeCell ref="E62:F62"/>
    <mergeCell ref="E63:F63"/>
    <mergeCell ref="H65:I65"/>
    <mergeCell ref="E68:F68"/>
    <mergeCell ref="E69:F69"/>
    <mergeCell ref="E407:F407"/>
    <mergeCell ref="E281:F281"/>
    <mergeCell ref="E282:F282"/>
    <mergeCell ref="E283:F283"/>
    <mergeCell ref="H285:I285"/>
    <mergeCell ref="E255:F255"/>
    <mergeCell ref="E318:F318"/>
    <mergeCell ref="E314:F314"/>
    <mergeCell ref="E313:F313"/>
    <mergeCell ref="E305:F305"/>
    <mergeCell ref="E349:F349"/>
    <mergeCell ref="E348:F348"/>
    <mergeCell ref="E340:F340"/>
    <mergeCell ref="E341:F341"/>
    <mergeCell ref="H297:I297"/>
    <mergeCell ref="E299:F299"/>
    <mergeCell ref="E107:F107"/>
    <mergeCell ref="E108:F108"/>
    <mergeCell ref="H112:I112"/>
    <mergeCell ref="E114:F114"/>
    <mergeCell ref="E131:F131"/>
    <mergeCell ref="E132:F132"/>
    <mergeCell ref="E133:F133"/>
    <mergeCell ref="H135:I135"/>
    <mergeCell ref="E137:F137"/>
    <mergeCell ref="E138:F138"/>
    <mergeCell ref="E139:F139"/>
    <mergeCell ref="E144:F144"/>
    <mergeCell ref="E145:F145"/>
    <mergeCell ref="E146:F146"/>
    <mergeCell ref="H151:I151"/>
    <mergeCell ref="E157:F157"/>
    <mergeCell ref="E158:F158"/>
    <mergeCell ref="H120:I120"/>
    <mergeCell ref="H126:I126"/>
    <mergeCell ref="E231:F231"/>
    <mergeCell ref="H235:I235"/>
    <mergeCell ref="F237:G237"/>
    <mergeCell ref="E241:F241"/>
    <mergeCell ref="E242:F242"/>
    <mergeCell ref="E243:F243"/>
    <mergeCell ref="H245:I245"/>
    <mergeCell ref="E259:F259"/>
    <mergeCell ref="H261:I261"/>
    <mergeCell ref="E267:F267"/>
    <mergeCell ref="E268:F268"/>
    <mergeCell ref="H270:I270"/>
    <mergeCell ref="E276:F276"/>
    <mergeCell ref="E277:F277"/>
    <mergeCell ref="H279:I279"/>
    <mergeCell ref="H291:I291"/>
    <mergeCell ref="E293:F293"/>
    <mergeCell ref="H253:I253"/>
    <mergeCell ref="E328:F328"/>
    <mergeCell ref="E329:F329"/>
    <mergeCell ref="H336:I336"/>
    <mergeCell ref="E338:F338"/>
    <mergeCell ref="E353:F353"/>
    <mergeCell ref="H355:I355"/>
    <mergeCell ref="F357:G357"/>
    <mergeCell ref="E361:F361"/>
    <mergeCell ref="E362:F362"/>
    <mergeCell ref="E363:F363"/>
    <mergeCell ref="H366:I366"/>
    <mergeCell ref="E381:F381"/>
    <mergeCell ref="E382:F382"/>
    <mergeCell ref="E383:F383"/>
    <mergeCell ref="H387:I387"/>
    <mergeCell ref="E389:F389"/>
    <mergeCell ref="E390:F390"/>
    <mergeCell ref="E364:F364"/>
    <mergeCell ref="E360:F360"/>
    <mergeCell ref="E359:F359"/>
    <mergeCell ref="H375:I375"/>
    <mergeCell ref="E423:F423"/>
    <mergeCell ref="E424:F424"/>
    <mergeCell ref="E425:F425"/>
    <mergeCell ref="E432:F432"/>
    <mergeCell ref="H434:I434"/>
    <mergeCell ref="E439:F439"/>
    <mergeCell ref="E440:F440"/>
    <mergeCell ref="E441:F441"/>
    <mergeCell ref="H448:I448"/>
    <mergeCell ref="E453:F453"/>
    <mergeCell ref="E454:F454"/>
    <mergeCell ref="E455:F455"/>
    <mergeCell ref="H462:I462"/>
    <mergeCell ref="E464:F464"/>
    <mergeCell ref="E465:F465"/>
    <mergeCell ref="H473:I473"/>
    <mergeCell ref="E475:F475"/>
    <mergeCell ref="E430:F430"/>
    <mergeCell ref="E436:F436"/>
    <mergeCell ref="E437:F437"/>
    <mergeCell ref="E438:F438"/>
    <mergeCell ref="E445:F445"/>
    <mergeCell ref="E446:F446"/>
    <mergeCell ref="E467:F467"/>
    <mergeCell ref="E468:F468"/>
    <mergeCell ref="E469:F469"/>
    <mergeCell ref="E546:F546"/>
    <mergeCell ref="E552:F552"/>
    <mergeCell ref="E553:F553"/>
    <mergeCell ref="H555:I555"/>
    <mergeCell ref="H567:I567"/>
    <mergeCell ref="E569:F569"/>
    <mergeCell ref="E575:F575"/>
    <mergeCell ref="E576:F576"/>
    <mergeCell ref="E577:F577"/>
    <mergeCell ref="H579:I579"/>
    <mergeCell ref="E583:F583"/>
    <mergeCell ref="E584:F584"/>
    <mergeCell ref="E585:F585"/>
    <mergeCell ref="E592:F592"/>
    <mergeCell ref="H594:I594"/>
    <mergeCell ref="E599:F599"/>
    <mergeCell ref="E600:F600"/>
    <mergeCell ref="E557:F557"/>
    <mergeCell ref="E550:F550"/>
    <mergeCell ref="E551:F551"/>
    <mergeCell ref="E615:F615"/>
    <mergeCell ref="E616:F616"/>
    <mergeCell ref="E617:F617"/>
    <mergeCell ref="H620:I620"/>
    <mergeCell ref="E623:F623"/>
    <mergeCell ref="E624:F624"/>
    <mergeCell ref="E625:F625"/>
    <mergeCell ref="H629:I629"/>
    <mergeCell ref="E631:F631"/>
    <mergeCell ref="E632:F632"/>
    <mergeCell ref="E633:F633"/>
    <mergeCell ref="H638:I638"/>
    <mergeCell ref="E640:F640"/>
    <mergeCell ref="E641:F641"/>
    <mergeCell ref="E642:F642"/>
    <mergeCell ref="H647:I647"/>
    <mergeCell ref="E650:F650"/>
    <mergeCell ref="E644:F644"/>
    <mergeCell ref="E645:F645"/>
    <mergeCell ref="E658:F658"/>
    <mergeCell ref="E659:F659"/>
    <mergeCell ref="H663:I663"/>
    <mergeCell ref="E665:F665"/>
    <mergeCell ref="E666:F666"/>
    <mergeCell ref="E667:F667"/>
    <mergeCell ref="E668:F668"/>
    <mergeCell ref="H675:I675"/>
    <mergeCell ref="E678:F678"/>
    <mergeCell ref="E679:F679"/>
    <mergeCell ref="E680:F680"/>
    <mergeCell ref="H685:I685"/>
    <mergeCell ref="E687:F687"/>
    <mergeCell ref="E688:F688"/>
    <mergeCell ref="E689:F689"/>
    <mergeCell ref="H695:I695"/>
    <mergeCell ref="E697:F697"/>
    <mergeCell ref="H715:I715"/>
    <mergeCell ref="E717:F717"/>
    <mergeCell ref="E718:F718"/>
    <mergeCell ref="E719:F719"/>
    <mergeCell ref="H725:I725"/>
    <mergeCell ref="E727:F727"/>
    <mergeCell ref="H735:I735"/>
    <mergeCell ref="E740:F740"/>
    <mergeCell ref="E741:F741"/>
    <mergeCell ref="E742:F742"/>
    <mergeCell ref="H745:I745"/>
    <mergeCell ref="E748:F748"/>
    <mergeCell ref="E749:F749"/>
    <mergeCell ref="E750:F750"/>
    <mergeCell ref="H755:I755"/>
    <mergeCell ref="E757:F757"/>
    <mergeCell ref="E758:F758"/>
    <mergeCell ref="E738:F738"/>
    <mergeCell ref="E739:F739"/>
    <mergeCell ref="E737:F737"/>
    <mergeCell ref="E730:F730"/>
    <mergeCell ref="E731:F731"/>
    <mergeCell ref="E732:F732"/>
    <mergeCell ref="E752:F752"/>
    <mergeCell ref="E753:F753"/>
    <mergeCell ref="E747:F747"/>
    <mergeCell ref="E743:F743"/>
    <mergeCell ref="H765:I765"/>
    <mergeCell ref="E767:F767"/>
    <mergeCell ref="H775:I775"/>
    <mergeCell ref="E781:F781"/>
    <mergeCell ref="E782:F782"/>
    <mergeCell ref="E783:F783"/>
    <mergeCell ref="H785:I785"/>
    <mergeCell ref="H803:I803"/>
    <mergeCell ref="E806:F806"/>
    <mergeCell ref="E807:F807"/>
    <mergeCell ref="E808:F808"/>
    <mergeCell ref="H812:I812"/>
    <mergeCell ref="E815:F815"/>
    <mergeCell ref="E816:F816"/>
    <mergeCell ref="E817:F817"/>
    <mergeCell ref="H820:I820"/>
    <mergeCell ref="F822:G822"/>
    <mergeCell ref="E809:F809"/>
    <mergeCell ref="E801:F801"/>
    <mergeCell ref="E805:F805"/>
    <mergeCell ref="E796:F796"/>
    <mergeCell ref="E797:F797"/>
    <mergeCell ref="E773:F773"/>
    <mergeCell ref="E768:F768"/>
    <mergeCell ref="E769:F769"/>
    <mergeCell ref="E770:F770"/>
    <mergeCell ref="E771:F771"/>
    <mergeCell ref="E772:F772"/>
    <mergeCell ref="E849:F849"/>
    <mergeCell ref="H853:I853"/>
    <mergeCell ref="E855:F855"/>
    <mergeCell ref="E856:F856"/>
    <mergeCell ref="E857:F857"/>
    <mergeCell ref="H864:I864"/>
    <mergeCell ref="H872:I872"/>
    <mergeCell ref="E874:F874"/>
    <mergeCell ref="E875:F875"/>
    <mergeCell ref="H880:I880"/>
    <mergeCell ref="E883:F883"/>
    <mergeCell ref="E884:F884"/>
    <mergeCell ref="E885:F885"/>
    <mergeCell ref="H888:I888"/>
    <mergeCell ref="E893:F893"/>
    <mergeCell ref="E894:F894"/>
    <mergeCell ref="H896:I896"/>
    <mergeCell ref="E850:F850"/>
    <mergeCell ref="E851:F851"/>
    <mergeCell ref="E876:F876"/>
    <mergeCell ref="E877:F877"/>
    <mergeCell ref="E878:F878"/>
    <mergeCell ref="E867:F867"/>
    <mergeCell ref="E868:F868"/>
    <mergeCell ref="E869:F869"/>
    <mergeCell ref="E861:F861"/>
    <mergeCell ref="E862:F862"/>
    <mergeCell ref="E870:F870"/>
    <mergeCell ref="E882:F882"/>
    <mergeCell ref="E891:F891"/>
    <mergeCell ref="E892:F892"/>
    <mergeCell ref="E944:F944"/>
    <mergeCell ref="H947:I947"/>
    <mergeCell ref="E952:F952"/>
    <mergeCell ref="E953:F953"/>
    <mergeCell ref="E954:F954"/>
    <mergeCell ref="H956:I956"/>
    <mergeCell ref="E962:F962"/>
    <mergeCell ref="H964:I964"/>
    <mergeCell ref="H972:I972"/>
    <mergeCell ref="H980:I980"/>
    <mergeCell ref="E982:F982"/>
    <mergeCell ref="E983:F983"/>
    <mergeCell ref="H988:I988"/>
    <mergeCell ref="E991:F991"/>
    <mergeCell ref="E992:F992"/>
    <mergeCell ref="E993:F993"/>
    <mergeCell ref="H996:I996"/>
    <mergeCell ref="E990:F990"/>
    <mergeCell ref="E994:F994"/>
    <mergeCell ref="E960:F960"/>
    <mergeCell ref="E974:F974"/>
    <mergeCell ref="E985:F985"/>
    <mergeCell ref="E986:F986"/>
    <mergeCell ref="E984:F984"/>
    <mergeCell ref="E977:F977"/>
    <mergeCell ref="E978:F978"/>
    <mergeCell ref="E1156:F1156"/>
    <mergeCell ref="E1157:F1157"/>
    <mergeCell ref="E1158:F1158"/>
    <mergeCell ref="H1161:I1161"/>
    <mergeCell ref="E1166:F1166"/>
    <mergeCell ref="E1167:F1167"/>
    <mergeCell ref="E1168:F1168"/>
    <mergeCell ref="H1171:I1171"/>
    <mergeCell ref="E1175:F1175"/>
    <mergeCell ref="E1176:F1176"/>
    <mergeCell ref="E1177:F1177"/>
    <mergeCell ref="H1181:I1181"/>
    <mergeCell ref="E1185:F1185"/>
    <mergeCell ref="E1020:F1020"/>
    <mergeCell ref="E1021:F1021"/>
    <mergeCell ref="H1027:I1027"/>
    <mergeCell ref="E1029:F1029"/>
    <mergeCell ref="E1030:F1030"/>
    <mergeCell ref="E1037:F1037"/>
    <mergeCell ref="E1038:F1038"/>
    <mergeCell ref="E1039:F1039"/>
    <mergeCell ref="H1041:I1041"/>
    <mergeCell ref="E1045:F1045"/>
    <mergeCell ref="E1046:F1046"/>
    <mergeCell ref="E1047:F1047"/>
    <mergeCell ref="H1049:I1049"/>
    <mergeCell ref="E1053:F1053"/>
    <mergeCell ref="E1054:F1054"/>
    <mergeCell ref="E1055:F1055"/>
    <mergeCell ref="H1057:I1057"/>
    <mergeCell ref="E1178:F1178"/>
    <mergeCell ref="E1173:F1173"/>
    <mergeCell ref="E1285:F1285"/>
    <mergeCell ref="E1286:F1286"/>
    <mergeCell ref="H1290:I1290"/>
    <mergeCell ref="H1303:I1303"/>
    <mergeCell ref="H1316:I1316"/>
    <mergeCell ref="E1319:F1319"/>
    <mergeCell ref="E1320:F1320"/>
    <mergeCell ref="E1321:F1321"/>
    <mergeCell ref="H1329:I1329"/>
    <mergeCell ref="B9:I9"/>
    <mergeCell ref="A11:A13"/>
    <mergeCell ref="E1223:F1223"/>
    <mergeCell ref="H1225:I1225"/>
    <mergeCell ref="E1234:F1234"/>
    <mergeCell ref="E1235:F1235"/>
    <mergeCell ref="E1236:F1236"/>
    <mergeCell ref="H1238:I1238"/>
    <mergeCell ref="E1242:F1242"/>
    <mergeCell ref="E1243:F1243"/>
    <mergeCell ref="E1244:F1244"/>
    <mergeCell ref="E1257:F1257"/>
    <mergeCell ref="E1258:F1258"/>
    <mergeCell ref="E1259:F1259"/>
    <mergeCell ref="H1264:I1264"/>
    <mergeCell ref="E1267:F1267"/>
    <mergeCell ref="E1268:F1268"/>
    <mergeCell ref="E1269:F1269"/>
    <mergeCell ref="E1275:F1275"/>
    <mergeCell ref="E1146:F1146"/>
    <mergeCell ref="E1147:F1147"/>
    <mergeCell ref="E1148:F1148"/>
    <mergeCell ref="H1150:I1150"/>
  </mergeCells>
  <pageMargins left="0.25" right="0.25" top="0.75" bottom="0.75" header="0.3" footer="0.3"/>
  <pageSetup paperSize="9" scale="59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4" zoomScale="70" zoomScaleNormal="70" workbookViewId="0">
      <selection activeCell="S26" sqref="S26"/>
    </sheetView>
  </sheetViews>
  <sheetFormatPr defaultRowHeight="15" x14ac:dyDescent="0.25"/>
  <cols>
    <col min="1" max="1" width="11.7109375" customWidth="1"/>
    <col min="2" max="2" width="17.7109375" customWidth="1"/>
    <col min="3" max="3" width="10.5703125" customWidth="1"/>
    <col min="4" max="6" width="15.7109375" customWidth="1"/>
    <col min="7" max="15" width="15.7109375" style="11" customWidth="1"/>
    <col min="16" max="16" width="22.28515625" style="14" customWidth="1"/>
  </cols>
  <sheetData>
    <row r="1" spans="1:16" ht="14.45" x14ac:dyDescent="0.3">
      <c r="A1" s="1"/>
      <c r="B1" s="1"/>
      <c r="C1" s="1"/>
      <c r="D1" s="1"/>
      <c r="E1" s="1"/>
      <c r="F1" s="1"/>
      <c r="G1" s="9"/>
      <c r="H1" s="9"/>
      <c r="I1" s="9"/>
      <c r="J1" s="9"/>
      <c r="K1" s="9"/>
      <c r="L1" s="9"/>
      <c r="M1" s="9"/>
      <c r="N1" s="9"/>
      <c r="O1" s="9"/>
      <c r="P1" s="12"/>
    </row>
    <row r="2" spans="1:16" ht="14.45" x14ac:dyDescent="0.3">
      <c r="A2" s="1"/>
      <c r="B2" s="1"/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12"/>
    </row>
    <row r="3" spans="1:16" ht="14.45" x14ac:dyDescent="0.3">
      <c r="A3" s="1"/>
      <c r="B3" s="1"/>
      <c r="C3" s="1"/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12"/>
    </row>
    <row r="4" spans="1:16" ht="14.45" x14ac:dyDescent="0.3">
      <c r="A4" s="1"/>
      <c r="B4" s="1"/>
      <c r="C4" s="1"/>
      <c r="D4" s="1"/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ht="15.6" x14ac:dyDescent="0.3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5.6" x14ac:dyDescent="0.3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5.6" x14ac:dyDescent="0.3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ht="14.45" x14ac:dyDescent="0.3">
      <c r="A8" s="2"/>
      <c r="B8" s="2"/>
      <c r="C8" s="2"/>
      <c r="D8" s="2"/>
      <c r="E8" s="2"/>
      <c r="F8" s="2"/>
      <c r="G8" s="10"/>
      <c r="H8" s="10"/>
      <c r="I8" s="10"/>
      <c r="J8" s="10"/>
      <c r="K8" s="10"/>
      <c r="L8" s="10"/>
      <c r="M8" s="10"/>
      <c r="N8" s="10"/>
      <c r="O8" s="10"/>
      <c r="P8" s="13"/>
    </row>
    <row r="9" spans="1:16" s="99" customFormat="1" ht="27.6" customHeight="1" x14ac:dyDescent="0.3">
      <c r="A9" s="79" t="s">
        <v>3</v>
      </c>
      <c r="B9" s="124" t="str">
        <f>PQP!B9</f>
        <v>REGISTRO DE PREÇO PARA EVENTUAL CONTRATAÇÃO DE EMPRESA DE ENGENHARIA PARA EXECUÇÃO DE PEQUENOS REPAROS NOS PRÉDIOS PUBLICOS DA PREFEITURA MUNICIPAL DE ITUPIRANGA.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4.45" x14ac:dyDescent="0.3">
      <c r="A10" s="2" t="s">
        <v>4</v>
      </c>
      <c r="B10" s="2" t="s">
        <v>5</v>
      </c>
      <c r="C10" s="2"/>
      <c r="D10" s="2"/>
      <c r="E10" s="2"/>
      <c r="F10" s="2"/>
      <c r="G10" s="10"/>
      <c r="H10" s="10"/>
      <c r="I10" s="10"/>
      <c r="J10" s="10"/>
      <c r="K10" s="10"/>
      <c r="L10" s="10"/>
      <c r="M10" s="10"/>
      <c r="N10" s="10"/>
      <c r="O10" s="10"/>
      <c r="P10" s="12"/>
    </row>
    <row r="11" spans="1:16" ht="14.45" customHeight="1" x14ac:dyDescent="0.25">
      <c r="A11" s="125" t="s">
        <v>6</v>
      </c>
      <c r="B11" s="6" t="str">
        <f>PQP!B11</f>
        <v>SINAPI  12/2022</v>
      </c>
      <c r="C11" s="3"/>
      <c r="D11" s="3"/>
      <c r="E11" s="3"/>
      <c r="F11" s="2"/>
      <c r="G11" s="2"/>
      <c r="H11" s="9"/>
      <c r="I11" s="10"/>
      <c r="J11" s="10"/>
      <c r="K11" s="10"/>
      <c r="L11" s="10"/>
      <c r="M11" s="10"/>
      <c r="N11" s="4" t="s">
        <v>7</v>
      </c>
      <c r="O11" s="10"/>
      <c r="P11" s="15" t="s">
        <v>8</v>
      </c>
    </row>
    <row r="12" spans="1:16" x14ac:dyDescent="0.25">
      <c r="A12" s="126"/>
      <c r="B12" s="6" t="str">
        <f>PQP!B12</f>
        <v>SEDOP  09/2022</v>
      </c>
      <c r="C12" s="3"/>
      <c r="D12" s="3"/>
      <c r="E12" s="3"/>
      <c r="F12" s="2"/>
      <c r="G12" s="2"/>
      <c r="H12" s="9"/>
      <c r="I12" s="10"/>
      <c r="J12" s="10"/>
      <c r="K12" s="10"/>
      <c r="L12" s="10"/>
      <c r="M12" s="10"/>
      <c r="N12" s="5">
        <v>0.28820000000000001</v>
      </c>
      <c r="O12" s="10"/>
      <c r="P12" s="15" t="s">
        <v>131</v>
      </c>
    </row>
    <row r="13" spans="1:16" x14ac:dyDescent="0.25">
      <c r="A13" s="127"/>
      <c r="B13" s="6" t="str">
        <f>PQP!B13</f>
        <v>ORSE     11/2022</v>
      </c>
      <c r="C13" s="3"/>
      <c r="D13" s="3"/>
      <c r="E13" s="3"/>
      <c r="F13" s="2"/>
      <c r="G13" s="2"/>
      <c r="H13" s="2"/>
      <c r="I13" s="10"/>
      <c r="J13" s="10"/>
      <c r="K13" s="10"/>
      <c r="L13" s="10"/>
      <c r="M13" s="10"/>
      <c r="N13" s="10"/>
      <c r="O13" s="10"/>
      <c r="P13" s="15" t="str">
        <f>PQP!H12</f>
        <v>Horista: 88,37%</v>
      </c>
    </row>
    <row r="14" spans="1:16" ht="14.45" x14ac:dyDescent="0.3">
      <c r="A14" s="1"/>
      <c r="B14" s="1"/>
      <c r="C14" s="3"/>
      <c r="D14" s="3"/>
      <c r="E14" s="3"/>
      <c r="F14" s="2"/>
      <c r="G14" s="2"/>
      <c r="H14" s="2"/>
      <c r="I14" s="10"/>
      <c r="J14" s="10"/>
      <c r="K14" s="10"/>
      <c r="L14" s="10"/>
      <c r="M14" s="10"/>
      <c r="N14" s="10"/>
      <c r="O14" s="10"/>
      <c r="P14" s="15" t="str">
        <f>PQP!H13</f>
        <v>Mensalista: 48,18%</v>
      </c>
    </row>
    <row r="15" spans="1:16" ht="27" customHeight="1" thickBot="1" x14ac:dyDescent="0.35">
      <c r="A15" s="134" t="s">
        <v>293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x14ac:dyDescent="0.25">
      <c r="A16" s="163" t="s">
        <v>292</v>
      </c>
      <c r="B16" s="165" t="s">
        <v>133</v>
      </c>
      <c r="C16" s="165"/>
      <c r="D16" s="167" t="s">
        <v>294</v>
      </c>
      <c r="E16" s="167"/>
      <c r="F16" s="167"/>
      <c r="G16" s="167"/>
      <c r="H16" s="167"/>
      <c r="I16" s="167"/>
      <c r="J16" s="103"/>
      <c r="K16" s="103"/>
      <c r="L16" s="103"/>
      <c r="M16" s="103"/>
      <c r="N16" s="103"/>
      <c r="O16" s="103"/>
      <c r="P16" s="168" t="s">
        <v>103</v>
      </c>
    </row>
    <row r="17" spans="1:16" x14ac:dyDescent="0.25">
      <c r="A17" s="164"/>
      <c r="B17" s="166"/>
      <c r="C17" s="166"/>
      <c r="D17" s="33">
        <v>1</v>
      </c>
      <c r="E17" s="33">
        <v>2</v>
      </c>
      <c r="F17" s="33">
        <v>3</v>
      </c>
      <c r="G17" s="33">
        <v>4</v>
      </c>
      <c r="H17" s="33">
        <v>5</v>
      </c>
      <c r="I17" s="33">
        <v>6</v>
      </c>
      <c r="J17" s="33">
        <v>7</v>
      </c>
      <c r="K17" s="33">
        <v>8</v>
      </c>
      <c r="L17" s="33">
        <v>9</v>
      </c>
      <c r="M17" s="33">
        <v>10</v>
      </c>
      <c r="N17" s="33">
        <v>11</v>
      </c>
      <c r="O17" s="33">
        <v>12</v>
      </c>
      <c r="P17" s="169"/>
    </row>
    <row r="18" spans="1:16" ht="15" customHeight="1" x14ac:dyDescent="0.25">
      <c r="A18" s="161" t="s">
        <v>17</v>
      </c>
      <c r="B18" s="161" t="s">
        <v>18</v>
      </c>
      <c r="C18" s="161"/>
      <c r="D18" s="34">
        <f>$P$18/12</f>
        <v>8.3333333333333329E-2</v>
      </c>
      <c r="E18" s="34">
        <f>$P$18/12</f>
        <v>8.3333333333333329E-2</v>
      </c>
      <c r="F18" s="34">
        <f t="shared" ref="F18:O18" si="0">$P$18/12</f>
        <v>8.3333333333333329E-2</v>
      </c>
      <c r="G18" s="34">
        <f t="shared" si="0"/>
        <v>8.3333333333333329E-2</v>
      </c>
      <c r="H18" s="34">
        <f t="shared" si="0"/>
        <v>8.3333333333333329E-2</v>
      </c>
      <c r="I18" s="34">
        <f t="shared" si="0"/>
        <v>8.3333333333333329E-2</v>
      </c>
      <c r="J18" s="34">
        <f t="shared" si="0"/>
        <v>8.3333333333333329E-2</v>
      </c>
      <c r="K18" s="34">
        <f t="shared" si="0"/>
        <v>8.3333333333333329E-2</v>
      </c>
      <c r="L18" s="34">
        <f t="shared" si="0"/>
        <v>8.3333333333333329E-2</v>
      </c>
      <c r="M18" s="34">
        <f t="shared" si="0"/>
        <v>8.3333333333333329E-2</v>
      </c>
      <c r="N18" s="34">
        <f t="shared" si="0"/>
        <v>8.3333333333333329E-2</v>
      </c>
      <c r="O18" s="34">
        <f t="shared" si="0"/>
        <v>8.3333333333333329E-2</v>
      </c>
      <c r="P18" s="105">
        <v>1</v>
      </c>
    </row>
    <row r="19" spans="1:16" ht="3.6" customHeight="1" x14ac:dyDescent="0.25">
      <c r="A19" s="161"/>
      <c r="B19" s="161"/>
      <c r="C19" s="1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/>
    </row>
    <row r="20" spans="1:16" x14ac:dyDescent="0.25">
      <c r="A20" s="161"/>
      <c r="B20" s="161"/>
      <c r="C20" s="161"/>
      <c r="D20" s="37">
        <f>$P$20*D18</f>
        <v>15510.316666666666</v>
      </c>
      <c r="E20" s="37">
        <f t="shared" ref="E20:O20" si="1">$P$20*E18</f>
        <v>15510.316666666666</v>
      </c>
      <c r="F20" s="37">
        <f t="shared" si="1"/>
        <v>15510.316666666666</v>
      </c>
      <c r="G20" s="37">
        <f t="shared" si="1"/>
        <v>15510.316666666666</v>
      </c>
      <c r="H20" s="37">
        <f t="shared" si="1"/>
        <v>15510.316666666666</v>
      </c>
      <c r="I20" s="37">
        <f t="shared" si="1"/>
        <v>15510.316666666666</v>
      </c>
      <c r="J20" s="37">
        <f t="shared" si="1"/>
        <v>15510.316666666666</v>
      </c>
      <c r="K20" s="37">
        <f t="shared" si="1"/>
        <v>15510.316666666666</v>
      </c>
      <c r="L20" s="37">
        <f t="shared" si="1"/>
        <v>15510.316666666666</v>
      </c>
      <c r="M20" s="37">
        <f t="shared" si="1"/>
        <v>15510.316666666666</v>
      </c>
      <c r="N20" s="37">
        <f t="shared" si="1"/>
        <v>15510.316666666666</v>
      </c>
      <c r="O20" s="37">
        <f t="shared" si="1"/>
        <v>15510.316666666666</v>
      </c>
      <c r="P20" s="40">
        <v>186123.8</v>
      </c>
    </row>
    <row r="21" spans="1:16" s="29" customFormat="1" x14ac:dyDescent="0.25">
      <c r="A21" s="161" t="s">
        <v>290</v>
      </c>
      <c r="B21" s="161" t="s">
        <v>523</v>
      </c>
      <c r="C21" s="161"/>
      <c r="D21" s="34">
        <f>$P$21/12</f>
        <v>8.3333333333333329E-2</v>
      </c>
      <c r="E21" s="34">
        <f t="shared" ref="E21:O21" si="2">$P$21/12</f>
        <v>8.3333333333333329E-2</v>
      </c>
      <c r="F21" s="34">
        <f t="shared" si="2"/>
        <v>8.3333333333333329E-2</v>
      </c>
      <c r="G21" s="34">
        <f t="shared" si="2"/>
        <v>8.3333333333333329E-2</v>
      </c>
      <c r="H21" s="34">
        <f t="shared" si="2"/>
        <v>8.3333333333333329E-2</v>
      </c>
      <c r="I21" s="34">
        <f t="shared" si="2"/>
        <v>8.3333333333333329E-2</v>
      </c>
      <c r="J21" s="34">
        <f t="shared" si="2"/>
        <v>8.3333333333333329E-2</v>
      </c>
      <c r="K21" s="34">
        <f t="shared" si="2"/>
        <v>8.3333333333333329E-2</v>
      </c>
      <c r="L21" s="34">
        <f t="shared" si="2"/>
        <v>8.3333333333333329E-2</v>
      </c>
      <c r="M21" s="34">
        <f t="shared" si="2"/>
        <v>8.3333333333333329E-2</v>
      </c>
      <c r="N21" s="34">
        <f t="shared" si="2"/>
        <v>8.3333333333333329E-2</v>
      </c>
      <c r="O21" s="34">
        <f t="shared" si="2"/>
        <v>8.3333333333333329E-2</v>
      </c>
      <c r="P21" s="41">
        <v>1</v>
      </c>
    </row>
    <row r="22" spans="1:16" s="29" customFormat="1" ht="3.6" customHeight="1" x14ac:dyDescent="0.25">
      <c r="A22" s="161"/>
      <c r="B22" s="161"/>
      <c r="C22" s="16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2"/>
    </row>
    <row r="23" spans="1:16" s="29" customFormat="1" x14ac:dyDescent="0.25">
      <c r="A23" s="161"/>
      <c r="B23" s="161"/>
      <c r="C23" s="161"/>
      <c r="D23" s="37">
        <f>$P$23*D21</f>
        <v>27927.583333333332</v>
      </c>
      <c r="E23" s="37">
        <f t="shared" ref="E23:O23" si="3">$P$23*E21</f>
        <v>27927.583333333332</v>
      </c>
      <c r="F23" s="37">
        <f t="shared" si="3"/>
        <v>27927.583333333332</v>
      </c>
      <c r="G23" s="37">
        <f t="shared" si="3"/>
        <v>27927.583333333332</v>
      </c>
      <c r="H23" s="37">
        <f t="shared" si="3"/>
        <v>27927.583333333332</v>
      </c>
      <c r="I23" s="37">
        <f t="shared" si="3"/>
        <v>27927.583333333332</v>
      </c>
      <c r="J23" s="37">
        <f t="shared" si="3"/>
        <v>27927.583333333332</v>
      </c>
      <c r="K23" s="37">
        <f t="shared" si="3"/>
        <v>27927.583333333332</v>
      </c>
      <c r="L23" s="37">
        <f t="shared" si="3"/>
        <v>27927.583333333332</v>
      </c>
      <c r="M23" s="37">
        <f t="shared" si="3"/>
        <v>27927.583333333332</v>
      </c>
      <c r="N23" s="37">
        <f t="shared" si="3"/>
        <v>27927.583333333332</v>
      </c>
      <c r="O23" s="37">
        <f t="shared" si="3"/>
        <v>27927.583333333332</v>
      </c>
      <c r="P23" s="43">
        <v>335131</v>
      </c>
    </row>
    <row r="24" spans="1:16" s="29" customFormat="1" x14ac:dyDescent="0.25">
      <c r="A24" s="161" t="s">
        <v>27</v>
      </c>
      <c r="B24" s="161" t="s">
        <v>52</v>
      </c>
      <c r="C24" s="161"/>
      <c r="D24" s="34">
        <f>$P$24/12</f>
        <v>8.3333333333333329E-2</v>
      </c>
      <c r="E24" s="34">
        <f t="shared" ref="E24:O24" si="4">$P$24/12</f>
        <v>8.3333333333333329E-2</v>
      </c>
      <c r="F24" s="34">
        <f t="shared" si="4"/>
        <v>8.3333333333333329E-2</v>
      </c>
      <c r="G24" s="34">
        <f t="shared" si="4"/>
        <v>8.3333333333333329E-2</v>
      </c>
      <c r="H24" s="34">
        <f t="shared" si="4"/>
        <v>8.3333333333333329E-2</v>
      </c>
      <c r="I24" s="34">
        <f t="shared" si="4"/>
        <v>8.3333333333333329E-2</v>
      </c>
      <c r="J24" s="34">
        <f t="shared" si="4"/>
        <v>8.3333333333333329E-2</v>
      </c>
      <c r="K24" s="34">
        <f t="shared" si="4"/>
        <v>8.3333333333333329E-2</v>
      </c>
      <c r="L24" s="34">
        <f t="shared" si="4"/>
        <v>8.3333333333333329E-2</v>
      </c>
      <c r="M24" s="34">
        <f t="shared" si="4"/>
        <v>8.3333333333333329E-2</v>
      </c>
      <c r="N24" s="34">
        <f t="shared" si="4"/>
        <v>8.3333333333333329E-2</v>
      </c>
      <c r="O24" s="34">
        <f t="shared" si="4"/>
        <v>8.3333333333333329E-2</v>
      </c>
      <c r="P24" s="41">
        <v>1</v>
      </c>
    </row>
    <row r="25" spans="1:16" s="29" customFormat="1" ht="3.6" customHeight="1" x14ac:dyDescent="0.25">
      <c r="A25" s="161"/>
      <c r="B25" s="161"/>
      <c r="C25" s="16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4"/>
    </row>
    <row r="26" spans="1:16" s="29" customFormat="1" x14ac:dyDescent="0.25">
      <c r="A26" s="161"/>
      <c r="B26" s="161"/>
      <c r="C26" s="161"/>
      <c r="D26" s="37">
        <f>$P$26*D24</f>
        <v>28433.083333333332</v>
      </c>
      <c r="E26" s="37">
        <f t="shared" ref="E26:O26" si="5">$P$26*E24</f>
        <v>28433.083333333332</v>
      </c>
      <c r="F26" s="37">
        <f t="shared" si="5"/>
        <v>28433.083333333332</v>
      </c>
      <c r="G26" s="37">
        <f t="shared" si="5"/>
        <v>28433.083333333332</v>
      </c>
      <c r="H26" s="37">
        <f t="shared" si="5"/>
        <v>28433.083333333332</v>
      </c>
      <c r="I26" s="37">
        <f t="shared" si="5"/>
        <v>28433.083333333332</v>
      </c>
      <c r="J26" s="37">
        <f t="shared" si="5"/>
        <v>28433.083333333332</v>
      </c>
      <c r="K26" s="37">
        <f t="shared" si="5"/>
        <v>28433.083333333332</v>
      </c>
      <c r="L26" s="37">
        <f t="shared" si="5"/>
        <v>28433.083333333332</v>
      </c>
      <c r="M26" s="37">
        <f t="shared" si="5"/>
        <v>28433.083333333332</v>
      </c>
      <c r="N26" s="37">
        <f t="shared" si="5"/>
        <v>28433.083333333332</v>
      </c>
      <c r="O26" s="37">
        <f t="shared" si="5"/>
        <v>28433.083333333332</v>
      </c>
      <c r="P26" s="43">
        <v>341197</v>
      </c>
    </row>
    <row r="27" spans="1:16" s="29" customFormat="1" ht="14.45" customHeight="1" x14ac:dyDescent="0.25">
      <c r="A27" s="161" t="s">
        <v>39</v>
      </c>
      <c r="B27" s="161" t="s">
        <v>539</v>
      </c>
      <c r="C27" s="161"/>
      <c r="D27" s="34">
        <f>$P$27/12</f>
        <v>8.3333333333333329E-2</v>
      </c>
      <c r="E27" s="34">
        <f t="shared" ref="E27:O27" si="6">$P$27/12</f>
        <v>8.3333333333333329E-2</v>
      </c>
      <c r="F27" s="34">
        <f t="shared" si="6"/>
        <v>8.3333333333333329E-2</v>
      </c>
      <c r="G27" s="34">
        <f t="shared" si="6"/>
        <v>8.3333333333333329E-2</v>
      </c>
      <c r="H27" s="34">
        <f t="shared" si="6"/>
        <v>8.3333333333333329E-2</v>
      </c>
      <c r="I27" s="34">
        <f t="shared" si="6"/>
        <v>8.3333333333333329E-2</v>
      </c>
      <c r="J27" s="34">
        <f t="shared" si="6"/>
        <v>8.3333333333333329E-2</v>
      </c>
      <c r="K27" s="34">
        <f t="shared" si="6"/>
        <v>8.3333333333333329E-2</v>
      </c>
      <c r="L27" s="34">
        <f t="shared" si="6"/>
        <v>8.3333333333333329E-2</v>
      </c>
      <c r="M27" s="34">
        <f t="shared" si="6"/>
        <v>8.3333333333333329E-2</v>
      </c>
      <c r="N27" s="34">
        <f t="shared" si="6"/>
        <v>8.3333333333333329E-2</v>
      </c>
      <c r="O27" s="34">
        <f t="shared" si="6"/>
        <v>8.3333333333333329E-2</v>
      </c>
      <c r="P27" s="41">
        <v>1</v>
      </c>
    </row>
    <row r="28" spans="1:16" s="29" customFormat="1" ht="3.6" customHeight="1" x14ac:dyDescent="0.25">
      <c r="A28" s="161"/>
      <c r="B28" s="161"/>
      <c r="C28" s="16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4"/>
    </row>
    <row r="29" spans="1:16" s="29" customFormat="1" x14ac:dyDescent="0.25">
      <c r="A29" s="161"/>
      <c r="B29" s="161"/>
      <c r="C29" s="161"/>
      <c r="D29" s="37">
        <f t="shared" ref="D29:N29" si="7">ROUND($P$29*D27,2)</f>
        <v>40361.67</v>
      </c>
      <c r="E29" s="37">
        <f t="shared" si="7"/>
        <v>40361.67</v>
      </c>
      <c r="F29" s="37">
        <f t="shared" si="7"/>
        <v>40361.67</v>
      </c>
      <c r="G29" s="37">
        <f t="shared" si="7"/>
        <v>40361.67</v>
      </c>
      <c r="H29" s="37">
        <f t="shared" si="7"/>
        <v>40361.67</v>
      </c>
      <c r="I29" s="37">
        <f t="shared" si="7"/>
        <v>40361.67</v>
      </c>
      <c r="J29" s="37">
        <f t="shared" si="7"/>
        <v>40361.67</v>
      </c>
      <c r="K29" s="37">
        <f t="shared" si="7"/>
        <v>40361.67</v>
      </c>
      <c r="L29" s="37">
        <f t="shared" si="7"/>
        <v>40361.67</v>
      </c>
      <c r="M29" s="37">
        <f t="shared" si="7"/>
        <v>40361.67</v>
      </c>
      <c r="N29" s="37">
        <f t="shared" si="7"/>
        <v>40361.67</v>
      </c>
      <c r="O29" s="37">
        <v>40361.65</v>
      </c>
      <c r="P29" s="43">
        <v>484340.02</v>
      </c>
    </row>
    <row r="30" spans="1:16" s="29" customFormat="1" ht="14.45" customHeight="1" x14ac:dyDescent="0.25">
      <c r="A30" s="161" t="s">
        <v>46</v>
      </c>
      <c r="B30" s="161" t="s">
        <v>568</v>
      </c>
      <c r="C30" s="161"/>
      <c r="D30" s="34">
        <f>$P$30/12</f>
        <v>8.3333333333333329E-2</v>
      </c>
      <c r="E30" s="34">
        <f t="shared" ref="E30:O30" si="8">$P$30/12</f>
        <v>8.3333333333333329E-2</v>
      </c>
      <c r="F30" s="34">
        <f t="shared" si="8"/>
        <v>8.3333333333333329E-2</v>
      </c>
      <c r="G30" s="34">
        <f t="shared" si="8"/>
        <v>8.3333333333333329E-2</v>
      </c>
      <c r="H30" s="34">
        <f t="shared" si="8"/>
        <v>8.3333333333333329E-2</v>
      </c>
      <c r="I30" s="34">
        <f t="shared" si="8"/>
        <v>8.3333333333333329E-2</v>
      </c>
      <c r="J30" s="34">
        <f t="shared" si="8"/>
        <v>8.3333333333333329E-2</v>
      </c>
      <c r="K30" s="34">
        <f t="shared" si="8"/>
        <v>8.3333333333333329E-2</v>
      </c>
      <c r="L30" s="34">
        <f t="shared" si="8"/>
        <v>8.3333333333333329E-2</v>
      </c>
      <c r="M30" s="34">
        <f t="shared" si="8"/>
        <v>8.3333333333333329E-2</v>
      </c>
      <c r="N30" s="34">
        <f t="shared" si="8"/>
        <v>8.3333333333333329E-2</v>
      </c>
      <c r="O30" s="34">
        <f t="shared" si="8"/>
        <v>8.3333333333333329E-2</v>
      </c>
      <c r="P30" s="41">
        <v>1</v>
      </c>
    </row>
    <row r="31" spans="1:16" s="29" customFormat="1" ht="3.6" customHeight="1" x14ac:dyDescent="0.25">
      <c r="A31" s="161"/>
      <c r="B31" s="161"/>
      <c r="C31" s="16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44"/>
    </row>
    <row r="32" spans="1:16" s="29" customFormat="1" x14ac:dyDescent="0.25">
      <c r="A32" s="161"/>
      <c r="B32" s="161"/>
      <c r="C32" s="161"/>
      <c r="D32" s="37">
        <f>ROUND($P$32*D30,2)</f>
        <v>80604.59</v>
      </c>
      <c r="E32" s="37">
        <f t="shared" ref="E32:N32" si="9">ROUND($P$32*E30,2)</f>
        <v>80604.59</v>
      </c>
      <c r="F32" s="37">
        <f t="shared" si="9"/>
        <v>80604.59</v>
      </c>
      <c r="G32" s="37">
        <f t="shared" si="9"/>
        <v>80604.59</v>
      </c>
      <c r="H32" s="37">
        <f t="shared" si="9"/>
        <v>80604.59</v>
      </c>
      <c r="I32" s="37">
        <f t="shared" si="9"/>
        <v>80604.59</v>
      </c>
      <c r="J32" s="37">
        <f t="shared" si="9"/>
        <v>80604.59</v>
      </c>
      <c r="K32" s="37">
        <f t="shared" si="9"/>
        <v>80604.59</v>
      </c>
      <c r="L32" s="37">
        <f t="shared" si="9"/>
        <v>80604.59</v>
      </c>
      <c r="M32" s="37">
        <f t="shared" si="9"/>
        <v>80604.59</v>
      </c>
      <c r="N32" s="37">
        <f t="shared" si="9"/>
        <v>80604.59</v>
      </c>
      <c r="O32" s="37">
        <v>80604.56</v>
      </c>
      <c r="P32" s="43">
        <v>967255.05</v>
      </c>
    </row>
    <row r="33" spans="1:16" s="29" customFormat="1" ht="14.45" customHeight="1" x14ac:dyDescent="0.25">
      <c r="A33" s="161" t="s">
        <v>51</v>
      </c>
      <c r="B33" s="161" t="s">
        <v>606</v>
      </c>
      <c r="C33" s="161"/>
      <c r="D33" s="34">
        <f>$P$33/12</f>
        <v>8.3333333333333329E-2</v>
      </c>
      <c r="E33" s="34">
        <f t="shared" ref="E33:O33" si="10">$P$33/12</f>
        <v>8.3333333333333329E-2</v>
      </c>
      <c r="F33" s="34">
        <f t="shared" si="10"/>
        <v>8.3333333333333329E-2</v>
      </c>
      <c r="G33" s="34">
        <f t="shared" si="10"/>
        <v>8.3333333333333329E-2</v>
      </c>
      <c r="H33" s="34">
        <f t="shared" si="10"/>
        <v>8.3333333333333329E-2</v>
      </c>
      <c r="I33" s="34">
        <f t="shared" si="10"/>
        <v>8.3333333333333329E-2</v>
      </c>
      <c r="J33" s="34">
        <f t="shared" si="10"/>
        <v>8.3333333333333329E-2</v>
      </c>
      <c r="K33" s="34">
        <f t="shared" si="10"/>
        <v>8.3333333333333329E-2</v>
      </c>
      <c r="L33" s="34">
        <f t="shared" si="10"/>
        <v>8.3333333333333329E-2</v>
      </c>
      <c r="M33" s="34">
        <f t="shared" si="10"/>
        <v>8.3333333333333329E-2</v>
      </c>
      <c r="N33" s="34">
        <f t="shared" si="10"/>
        <v>8.3333333333333329E-2</v>
      </c>
      <c r="O33" s="34">
        <f t="shared" si="10"/>
        <v>8.3333333333333329E-2</v>
      </c>
      <c r="P33" s="41">
        <v>1</v>
      </c>
    </row>
    <row r="34" spans="1:16" s="29" customFormat="1" ht="3.6" customHeight="1" x14ac:dyDescent="0.25">
      <c r="A34" s="161"/>
      <c r="B34" s="161"/>
      <c r="C34" s="16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44"/>
    </row>
    <row r="35" spans="1:16" s="29" customFormat="1" x14ac:dyDescent="0.25">
      <c r="A35" s="161"/>
      <c r="B35" s="161"/>
      <c r="C35" s="161"/>
      <c r="D35" s="37">
        <f>ROUND($P$35*D33,2)</f>
        <v>30864.22</v>
      </c>
      <c r="E35" s="37">
        <f t="shared" ref="E35:N35" si="11">ROUND($P$35*E33,2)</f>
        <v>30864.22</v>
      </c>
      <c r="F35" s="37">
        <f t="shared" si="11"/>
        <v>30864.22</v>
      </c>
      <c r="G35" s="37">
        <f t="shared" si="11"/>
        <v>30864.22</v>
      </c>
      <c r="H35" s="37">
        <f t="shared" si="11"/>
        <v>30864.22</v>
      </c>
      <c r="I35" s="37">
        <f t="shared" si="11"/>
        <v>30864.22</v>
      </c>
      <c r="J35" s="37">
        <f t="shared" si="11"/>
        <v>30864.22</v>
      </c>
      <c r="K35" s="37">
        <f t="shared" si="11"/>
        <v>30864.22</v>
      </c>
      <c r="L35" s="37">
        <f t="shared" si="11"/>
        <v>30864.22</v>
      </c>
      <c r="M35" s="37">
        <f t="shared" si="11"/>
        <v>30864.22</v>
      </c>
      <c r="N35" s="37">
        <f t="shared" si="11"/>
        <v>30864.22</v>
      </c>
      <c r="O35" s="37">
        <v>30864.23</v>
      </c>
      <c r="P35" s="43">
        <v>370370.65</v>
      </c>
    </row>
    <row r="36" spans="1:16" s="29" customFormat="1" ht="14.45" customHeight="1" x14ac:dyDescent="0.25">
      <c r="A36" s="161" t="s">
        <v>59</v>
      </c>
      <c r="B36" s="161" t="s">
        <v>68</v>
      </c>
      <c r="C36" s="161"/>
      <c r="D36" s="34">
        <f>$P$36/12</f>
        <v>8.3333333333333329E-2</v>
      </c>
      <c r="E36" s="34">
        <f t="shared" ref="E36:O36" si="12">$P$36/12</f>
        <v>8.3333333333333329E-2</v>
      </c>
      <c r="F36" s="34">
        <f t="shared" si="12"/>
        <v>8.3333333333333329E-2</v>
      </c>
      <c r="G36" s="34">
        <f t="shared" si="12"/>
        <v>8.3333333333333329E-2</v>
      </c>
      <c r="H36" s="34">
        <f t="shared" si="12"/>
        <v>8.3333333333333329E-2</v>
      </c>
      <c r="I36" s="34">
        <f t="shared" si="12"/>
        <v>8.3333333333333329E-2</v>
      </c>
      <c r="J36" s="34">
        <f t="shared" si="12"/>
        <v>8.3333333333333329E-2</v>
      </c>
      <c r="K36" s="34">
        <f t="shared" si="12"/>
        <v>8.3333333333333329E-2</v>
      </c>
      <c r="L36" s="34">
        <f t="shared" si="12"/>
        <v>8.3333333333333329E-2</v>
      </c>
      <c r="M36" s="34">
        <f t="shared" si="12"/>
        <v>8.3333333333333329E-2</v>
      </c>
      <c r="N36" s="34">
        <f t="shared" si="12"/>
        <v>8.3333333333333329E-2</v>
      </c>
      <c r="O36" s="34">
        <f t="shared" si="12"/>
        <v>8.3333333333333329E-2</v>
      </c>
      <c r="P36" s="41">
        <v>1</v>
      </c>
    </row>
    <row r="37" spans="1:16" s="29" customFormat="1" ht="3.6" customHeight="1" x14ac:dyDescent="0.25">
      <c r="A37" s="161"/>
      <c r="B37" s="161"/>
      <c r="C37" s="161"/>
      <c r="D37" s="36"/>
      <c r="E37" s="36"/>
      <c r="F37" s="36"/>
      <c r="G37" s="36"/>
      <c r="H37" s="36"/>
      <c r="I37" s="36"/>
      <c r="J37" s="104"/>
      <c r="K37" s="104"/>
      <c r="L37" s="104"/>
      <c r="M37" s="104"/>
      <c r="N37" s="104"/>
      <c r="O37" s="104"/>
      <c r="P37" s="44"/>
    </row>
    <row r="38" spans="1:16" s="29" customFormat="1" x14ac:dyDescent="0.25">
      <c r="A38" s="161"/>
      <c r="B38" s="161"/>
      <c r="C38" s="161"/>
      <c r="D38" s="37">
        <f>ROUND($P$38*D36,2)</f>
        <v>33918.379999999997</v>
      </c>
      <c r="E38" s="37">
        <f t="shared" ref="E38:N38" si="13">ROUND($P$38*E36,2)</f>
        <v>33918.379999999997</v>
      </c>
      <c r="F38" s="37">
        <f t="shared" si="13"/>
        <v>33918.379999999997</v>
      </c>
      <c r="G38" s="37">
        <f t="shared" si="13"/>
        <v>33918.379999999997</v>
      </c>
      <c r="H38" s="37">
        <f t="shared" si="13"/>
        <v>33918.379999999997</v>
      </c>
      <c r="I38" s="37">
        <f t="shared" si="13"/>
        <v>33918.379999999997</v>
      </c>
      <c r="J38" s="37">
        <f t="shared" si="13"/>
        <v>33918.379999999997</v>
      </c>
      <c r="K38" s="37">
        <f t="shared" si="13"/>
        <v>33918.379999999997</v>
      </c>
      <c r="L38" s="37">
        <f t="shared" si="13"/>
        <v>33918.379999999997</v>
      </c>
      <c r="M38" s="37">
        <f t="shared" si="13"/>
        <v>33918.379999999997</v>
      </c>
      <c r="N38" s="37">
        <f t="shared" si="13"/>
        <v>33918.379999999997</v>
      </c>
      <c r="O38" s="37">
        <v>33918.35</v>
      </c>
      <c r="P38" s="43">
        <v>407020.53</v>
      </c>
    </row>
    <row r="39" spans="1:16" s="29" customFormat="1" ht="14.45" customHeight="1" x14ac:dyDescent="0.25">
      <c r="A39" s="161" t="s">
        <v>67</v>
      </c>
      <c r="B39" s="161" t="s">
        <v>759</v>
      </c>
      <c r="C39" s="161"/>
      <c r="D39" s="34">
        <f>$P$39/12</f>
        <v>8.3333333333333329E-2</v>
      </c>
      <c r="E39" s="34">
        <f t="shared" ref="E39:O39" si="14">$P$39/12</f>
        <v>8.3333333333333329E-2</v>
      </c>
      <c r="F39" s="34">
        <f t="shared" si="14"/>
        <v>8.3333333333333329E-2</v>
      </c>
      <c r="G39" s="34">
        <f t="shared" si="14"/>
        <v>8.3333333333333329E-2</v>
      </c>
      <c r="H39" s="34">
        <f t="shared" si="14"/>
        <v>8.3333333333333329E-2</v>
      </c>
      <c r="I39" s="34">
        <f t="shared" si="14"/>
        <v>8.3333333333333329E-2</v>
      </c>
      <c r="J39" s="34">
        <f t="shared" si="14"/>
        <v>8.3333333333333329E-2</v>
      </c>
      <c r="K39" s="34">
        <f t="shared" si="14"/>
        <v>8.3333333333333329E-2</v>
      </c>
      <c r="L39" s="34">
        <f t="shared" si="14"/>
        <v>8.3333333333333329E-2</v>
      </c>
      <c r="M39" s="34">
        <f t="shared" si="14"/>
        <v>8.3333333333333329E-2</v>
      </c>
      <c r="N39" s="34">
        <f t="shared" si="14"/>
        <v>8.3333333333333329E-2</v>
      </c>
      <c r="O39" s="34">
        <f t="shared" si="14"/>
        <v>8.3333333333333329E-2</v>
      </c>
      <c r="P39" s="41">
        <v>1</v>
      </c>
    </row>
    <row r="40" spans="1:16" s="29" customFormat="1" ht="3.6" customHeight="1" x14ac:dyDescent="0.25">
      <c r="A40" s="161"/>
      <c r="B40" s="161"/>
      <c r="C40" s="161"/>
      <c r="D40" s="36"/>
      <c r="E40" s="36"/>
      <c r="F40" s="36"/>
      <c r="G40" s="36"/>
      <c r="H40" s="36"/>
      <c r="I40" s="36"/>
      <c r="J40" s="104"/>
      <c r="K40" s="104"/>
      <c r="L40" s="104"/>
      <c r="M40" s="104"/>
      <c r="N40" s="104"/>
      <c r="O40" s="104"/>
      <c r="P40" s="44"/>
    </row>
    <row r="41" spans="1:16" s="29" customFormat="1" x14ac:dyDescent="0.25">
      <c r="A41" s="161"/>
      <c r="B41" s="161"/>
      <c r="C41" s="161"/>
      <c r="D41" s="37">
        <f>ROUND($P$41*D39,2)</f>
        <v>29905.7</v>
      </c>
      <c r="E41" s="37">
        <f t="shared" ref="E41:I41" si="15">ROUND($P$41*E39,2)</f>
        <v>29905.7</v>
      </c>
      <c r="F41" s="37">
        <f t="shared" si="15"/>
        <v>29905.7</v>
      </c>
      <c r="G41" s="37">
        <f t="shared" si="15"/>
        <v>29905.7</v>
      </c>
      <c r="H41" s="37">
        <f t="shared" si="15"/>
        <v>29905.7</v>
      </c>
      <c r="I41" s="37">
        <f t="shared" si="15"/>
        <v>29905.7</v>
      </c>
      <c r="J41" s="37">
        <v>29905.7</v>
      </c>
      <c r="K41" s="37">
        <v>29905.71</v>
      </c>
      <c r="L41" s="37">
        <v>29905.71</v>
      </c>
      <c r="M41" s="37">
        <v>29905.71</v>
      </c>
      <c r="N41" s="37">
        <v>29905.71</v>
      </c>
      <c r="O41" s="37">
        <v>29905.71</v>
      </c>
      <c r="P41" s="43">
        <v>358868.45</v>
      </c>
    </row>
    <row r="42" spans="1:16" s="29" customFormat="1" x14ac:dyDescent="0.25">
      <c r="A42" s="161" t="s">
        <v>78</v>
      </c>
      <c r="B42" s="161" t="s">
        <v>85</v>
      </c>
      <c r="C42" s="161"/>
      <c r="D42" s="34">
        <f>$P$42/12</f>
        <v>8.3333333333333329E-2</v>
      </c>
      <c r="E42" s="34">
        <f t="shared" ref="E42:O42" si="16">$P$42/12</f>
        <v>8.3333333333333329E-2</v>
      </c>
      <c r="F42" s="34">
        <f t="shared" si="16"/>
        <v>8.3333333333333329E-2</v>
      </c>
      <c r="G42" s="34">
        <f t="shared" si="16"/>
        <v>8.3333333333333329E-2</v>
      </c>
      <c r="H42" s="34">
        <f t="shared" si="16"/>
        <v>8.3333333333333329E-2</v>
      </c>
      <c r="I42" s="34">
        <f t="shared" si="16"/>
        <v>8.3333333333333329E-2</v>
      </c>
      <c r="J42" s="34">
        <f t="shared" si="16"/>
        <v>8.3333333333333329E-2</v>
      </c>
      <c r="K42" s="34">
        <f t="shared" si="16"/>
        <v>8.3333333333333329E-2</v>
      </c>
      <c r="L42" s="34">
        <f t="shared" si="16"/>
        <v>8.3333333333333329E-2</v>
      </c>
      <c r="M42" s="34">
        <f t="shared" si="16"/>
        <v>8.3333333333333329E-2</v>
      </c>
      <c r="N42" s="34">
        <f t="shared" si="16"/>
        <v>8.3333333333333329E-2</v>
      </c>
      <c r="O42" s="34">
        <f t="shared" si="16"/>
        <v>8.3333333333333329E-2</v>
      </c>
      <c r="P42" s="41">
        <v>1</v>
      </c>
    </row>
    <row r="43" spans="1:16" s="29" customFormat="1" ht="3.6" customHeight="1" x14ac:dyDescent="0.25">
      <c r="A43" s="161"/>
      <c r="B43" s="161"/>
      <c r="C43" s="161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4"/>
    </row>
    <row r="44" spans="1:16" s="29" customFormat="1" x14ac:dyDescent="0.25">
      <c r="A44" s="161"/>
      <c r="B44" s="161"/>
      <c r="C44" s="161"/>
      <c r="D44" s="37">
        <f>ROUND($P$44*D42,2)</f>
        <v>101192.92</v>
      </c>
      <c r="E44" s="37">
        <f t="shared" ref="E44:K44" si="17">ROUND($P$44*E42,2)</f>
        <v>101192.92</v>
      </c>
      <c r="F44" s="37">
        <f t="shared" si="17"/>
        <v>101192.92</v>
      </c>
      <c r="G44" s="37">
        <f t="shared" si="17"/>
        <v>101192.92</v>
      </c>
      <c r="H44" s="37">
        <f t="shared" si="17"/>
        <v>101192.92</v>
      </c>
      <c r="I44" s="37">
        <f t="shared" si="17"/>
        <v>101192.92</v>
      </c>
      <c r="J44" s="37">
        <f t="shared" si="17"/>
        <v>101192.92</v>
      </c>
      <c r="K44" s="37">
        <f t="shared" si="17"/>
        <v>101192.92</v>
      </c>
      <c r="L44" s="37">
        <v>101192.91</v>
      </c>
      <c r="M44" s="37">
        <v>101192.91</v>
      </c>
      <c r="N44" s="37">
        <v>101192.91</v>
      </c>
      <c r="O44" s="37">
        <v>101192.91</v>
      </c>
      <c r="P44" s="43">
        <v>1214315</v>
      </c>
    </row>
    <row r="45" spans="1:16" s="29" customFormat="1" ht="14.45" customHeight="1" x14ac:dyDescent="0.25">
      <c r="A45" s="161" t="s">
        <v>81</v>
      </c>
      <c r="B45" s="161" t="s">
        <v>776</v>
      </c>
      <c r="C45" s="161"/>
      <c r="D45" s="34">
        <f>$P$45/12</f>
        <v>8.3333333333333329E-2</v>
      </c>
      <c r="E45" s="34">
        <f t="shared" ref="E45:O45" si="18">$P$45/12</f>
        <v>8.3333333333333329E-2</v>
      </c>
      <c r="F45" s="34">
        <f t="shared" si="18"/>
        <v>8.3333333333333329E-2</v>
      </c>
      <c r="G45" s="34">
        <f t="shared" si="18"/>
        <v>8.3333333333333329E-2</v>
      </c>
      <c r="H45" s="34">
        <f t="shared" si="18"/>
        <v>8.3333333333333329E-2</v>
      </c>
      <c r="I45" s="34">
        <f t="shared" si="18"/>
        <v>8.3333333333333329E-2</v>
      </c>
      <c r="J45" s="34">
        <f t="shared" si="18"/>
        <v>8.3333333333333329E-2</v>
      </c>
      <c r="K45" s="34">
        <f t="shared" si="18"/>
        <v>8.3333333333333329E-2</v>
      </c>
      <c r="L45" s="34">
        <f t="shared" si="18"/>
        <v>8.3333333333333329E-2</v>
      </c>
      <c r="M45" s="34">
        <f t="shared" si="18"/>
        <v>8.3333333333333329E-2</v>
      </c>
      <c r="N45" s="34">
        <f t="shared" si="18"/>
        <v>8.3333333333333329E-2</v>
      </c>
      <c r="O45" s="34">
        <f t="shared" si="18"/>
        <v>8.3333333333333329E-2</v>
      </c>
      <c r="P45" s="41">
        <v>1</v>
      </c>
    </row>
    <row r="46" spans="1:16" s="29" customFormat="1" ht="3.6" customHeight="1" x14ac:dyDescent="0.25">
      <c r="A46" s="161"/>
      <c r="B46" s="161"/>
      <c r="C46" s="161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44"/>
    </row>
    <row r="47" spans="1:16" s="29" customFormat="1" x14ac:dyDescent="0.25">
      <c r="A47" s="161"/>
      <c r="B47" s="161"/>
      <c r="C47" s="161"/>
      <c r="D47" s="37">
        <f>ROUND($P$47*D45,2)</f>
        <v>28319.38</v>
      </c>
      <c r="E47" s="37">
        <f t="shared" ref="E47:I47" si="19">ROUND($P$47*E45,2)</f>
        <v>28319.38</v>
      </c>
      <c r="F47" s="37">
        <f t="shared" si="19"/>
        <v>28319.38</v>
      </c>
      <c r="G47" s="37">
        <f t="shared" si="19"/>
        <v>28319.38</v>
      </c>
      <c r="H47" s="37">
        <f t="shared" si="19"/>
        <v>28319.38</v>
      </c>
      <c r="I47" s="37">
        <f t="shared" si="19"/>
        <v>28319.38</v>
      </c>
      <c r="J47" s="37">
        <v>28319.37</v>
      </c>
      <c r="K47" s="37">
        <v>28319.37</v>
      </c>
      <c r="L47" s="37">
        <v>28319.37</v>
      </c>
      <c r="M47" s="37">
        <v>28319.37</v>
      </c>
      <c r="N47" s="37">
        <v>28319.37</v>
      </c>
      <c r="O47" s="37">
        <v>28319.37</v>
      </c>
      <c r="P47" s="43">
        <v>339832.5</v>
      </c>
    </row>
    <row r="48" spans="1:16" s="29" customFormat="1" ht="14.45" x14ac:dyDescent="0.3">
      <c r="A48" s="162" t="s">
        <v>295</v>
      </c>
      <c r="B48" s="162"/>
      <c r="C48" s="162"/>
      <c r="D48" s="30">
        <f>SUM(D20,D23,D26,D29,D32,D35,D38,D41,D44,D47)</f>
        <v>417037.84333333332</v>
      </c>
      <c r="E48" s="30">
        <f t="shared" ref="E48:O48" si="20">SUM(E20,E23,E26,E29,E32,E35,E38,E41,E44,E47)</f>
        <v>417037.84333333332</v>
      </c>
      <c r="F48" s="30">
        <f t="shared" si="20"/>
        <v>417037.84333333332</v>
      </c>
      <c r="G48" s="30">
        <f t="shared" si="20"/>
        <v>417037.84333333332</v>
      </c>
      <c r="H48" s="30">
        <f t="shared" si="20"/>
        <v>417037.84333333332</v>
      </c>
      <c r="I48" s="30">
        <f t="shared" si="20"/>
        <v>417037.84333333332</v>
      </c>
      <c r="J48" s="30">
        <f t="shared" si="20"/>
        <v>417037.83333333331</v>
      </c>
      <c r="K48" s="30">
        <f t="shared" si="20"/>
        <v>417037.84333333332</v>
      </c>
      <c r="L48" s="30">
        <f t="shared" si="20"/>
        <v>417037.83333333337</v>
      </c>
      <c r="M48" s="30">
        <f t="shared" si="20"/>
        <v>417037.83333333337</v>
      </c>
      <c r="N48" s="30">
        <f t="shared" si="20"/>
        <v>417037.83333333337</v>
      </c>
      <c r="O48" s="30">
        <f t="shared" si="20"/>
        <v>417037.76333333331</v>
      </c>
      <c r="P48" s="38">
        <f>SUM(P20,P23,P26,P29,P32,P35,P38,P41,P44,P47)</f>
        <v>5004454</v>
      </c>
    </row>
    <row r="49" spans="1:16" s="29" customFormat="1" x14ac:dyDescent="0.25">
      <c r="A49" s="162" t="s">
        <v>296</v>
      </c>
      <c r="B49" s="162"/>
      <c r="C49" s="162"/>
      <c r="D49" s="32">
        <f>D48/$P$48</f>
        <v>8.3333335331553321E-2</v>
      </c>
      <c r="E49" s="32">
        <f t="shared" ref="E49:O49" si="21">E48/$P$48</f>
        <v>8.3333335331553321E-2</v>
      </c>
      <c r="F49" s="32">
        <f t="shared" si="21"/>
        <v>8.3333335331553321E-2</v>
      </c>
      <c r="G49" s="32">
        <f t="shared" si="21"/>
        <v>8.3333335331553321E-2</v>
      </c>
      <c r="H49" s="32">
        <f t="shared" si="21"/>
        <v>8.3333335331553321E-2</v>
      </c>
      <c r="I49" s="32">
        <f t="shared" si="21"/>
        <v>8.3333335331553321E-2</v>
      </c>
      <c r="J49" s="32">
        <f t="shared" si="21"/>
        <v>8.3333333333333329E-2</v>
      </c>
      <c r="K49" s="32">
        <f t="shared" si="21"/>
        <v>8.3333335331553321E-2</v>
      </c>
      <c r="L49" s="32">
        <f t="shared" si="21"/>
        <v>8.3333333333333343E-2</v>
      </c>
      <c r="M49" s="32">
        <f t="shared" si="21"/>
        <v>8.3333333333333343E-2</v>
      </c>
      <c r="N49" s="32">
        <f t="shared" si="21"/>
        <v>8.3333333333333343E-2</v>
      </c>
      <c r="O49" s="32">
        <f t="shared" si="21"/>
        <v>8.3333319345793425E-2</v>
      </c>
      <c r="P49" s="32">
        <f>P48/$P$48</f>
        <v>1</v>
      </c>
    </row>
    <row r="50" spans="1:16" s="29" customFormat="1" x14ac:dyDescent="0.25">
      <c r="A50" s="162" t="s">
        <v>297</v>
      </c>
      <c r="B50" s="162"/>
      <c r="C50" s="162"/>
      <c r="D50" s="30">
        <f>D48</f>
        <v>417037.84333333332</v>
      </c>
      <c r="E50" s="30">
        <f t="shared" ref="E50:O50" si="22">E48</f>
        <v>417037.84333333332</v>
      </c>
      <c r="F50" s="30">
        <f t="shared" si="22"/>
        <v>417037.84333333332</v>
      </c>
      <c r="G50" s="30">
        <f t="shared" si="22"/>
        <v>417037.84333333332</v>
      </c>
      <c r="H50" s="30">
        <f t="shared" si="22"/>
        <v>417037.84333333332</v>
      </c>
      <c r="I50" s="30">
        <f t="shared" si="22"/>
        <v>417037.84333333332</v>
      </c>
      <c r="J50" s="30">
        <f t="shared" si="22"/>
        <v>417037.83333333331</v>
      </c>
      <c r="K50" s="30">
        <f t="shared" si="22"/>
        <v>417037.84333333332</v>
      </c>
      <c r="L50" s="30">
        <f t="shared" si="22"/>
        <v>417037.83333333337</v>
      </c>
      <c r="M50" s="30">
        <f t="shared" si="22"/>
        <v>417037.83333333337</v>
      </c>
      <c r="N50" s="30">
        <f t="shared" si="22"/>
        <v>417037.83333333337</v>
      </c>
      <c r="O50" s="30">
        <f t="shared" si="22"/>
        <v>417037.76333333331</v>
      </c>
      <c r="P50" s="31"/>
    </row>
    <row r="51" spans="1:16" s="29" customFormat="1" x14ac:dyDescent="0.25">
      <c r="A51" s="162" t="s">
        <v>298</v>
      </c>
      <c r="B51" s="162"/>
      <c r="C51" s="162"/>
      <c r="D51" s="32">
        <f>D49</f>
        <v>8.3333335331553321E-2</v>
      </c>
      <c r="E51" s="32">
        <f>D51+E49</f>
        <v>0.16666667066310664</v>
      </c>
      <c r="F51" s="32">
        <f t="shared" ref="F51:O51" si="23">E51+F49</f>
        <v>0.25000000599465999</v>
      </c>
      <c r="G51" s="32">
        <f t="shared" si="23"/>
        <v>0.33333334132621328</v>
      </c>
      <c r="H51" s="32">
        <f t="shared" si="23"/>
        <v>0.41666667665776658</v>
      </c>
      <c r="I51" s="32">
        <f t="shared" si="23"/>
        <v>0.50000001198931987</v>
      </c>
      <c r="J51" s="32">
        <f t="shared" si="23"/>
        <v>0.58333334532265324</v>
      </c>
      <c r="K51" s="32">
        <f t="shared" si="23"/>
        <v>0.66666668065420653</v>
      </c>
      <c r="L51" s="32">
        <f t="shared" si="23"/>
        <v>0.7500000139875399</v>
      </c>
      <c r="M51" s="32">
        <f t="shared" si="23"/>
        <v>0.83333334732087327</v>
      </c>
      <c r="N51" s="32">
        <f t="shared" si="23"/>
        <v>0.91666668065420664</v>
      </c>
      <c r="O51" s="32">
        <f t="shared" si="23"/>
        <v>1</v>
      </c>
      <c r="P51" s="31"/>
    </row>
    <row r="52" spans="1:16" x14ac:dyDescent="0.25">
      <c r="A52" s="1"/>
      <c r="B52" s="1"/>
      <c r="C52" s="1"/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12"/>
    </row>
    <row r="53" spans="1:16" ht="14.45" customHeight="1" x14ac:dyDescent="0.25">
      <c r="A53" s="123" t="s">
        <v>94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</row>
    <row r="54" spans="1:16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</row>
    <row r="55" spans="1:16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</row>
    <row r="56" spans="1:16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</row>
  </sheetData>
  <mergeCells count="35">
    <mergeCell ref="A15:P15"/>
    <mergeCell ref="A5:P5"/>
    <mergeCell ref="A6:P6"/>
    <mergeCell ref="A7:P7"/>
    <mergeCell ref="A33:A35"/>
    <mergeCell ref="A30:A32"/>
    <mergeCell ref="A27:A29"/>
    <mergeCell ref="A24:A26"/>
    <mergeCell ref="D16:I16"/>
    <mergeCell ref="P16:P17"/>
    <mergeCell ref="A18:A20"/>
    <mergeCell ref="B16:C17"/>
    <mergeCell ref="B18:C20"/>
    <mergeCell ref="A21:A23"/>
    <mergeCell ref="B21:C23"/>
    <mergeCell ref="A53:P56"/>
    <mergeCell ref="B45:C47"/>
    <mergeCell ref="B42:C44"/>
    <mergeCell ref="B39:C41"/>
    <mergeCell ref="B9:P9"/>
    <mergeCell ref="A11:A13"/>
    <mergeCell ref="B24:C26"/>
    <mergeCell ref="A51:C51"/>
    <mergeCell ref="A48:C48"/>
    <mergeCell ref="A49:C49"/>
    <mergeCell ref="A50:C50"/>
    <mergeCell ref="A42:A44"/>
    <mergeCell ref="A45:A47"/>
    <mergeCell ref="A39:A41"/>
    <mergeCell ref="A36:A38"/>
    <mergeCell ref="B36:C38"/>
    <mergeCell ref="B33:C35"/>
    <mergeCell ref="B30:C32"/>
    <mergeCell ref="B27:C29"/>
    <mergeCell ref="A16:A17"/>
  </mergeCells>
  <pageMargins left="0.25" right="0.25" top="0.75" bottom="0.75" header="0.3" footer="0.3"/>
  <pageSetup paperSize="9" scale="5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workbookViewId="0">
      <selection activeCell="G10" sqref="G10"/>
    </sheetView>
  </sheetViews>
  <sheetFormatPr defaultRowHeight="15" x14ac:dyDescent="0.25"/>
  <cols>
    <col min="1" max="1" width="11.7109375" customWidth="1"/>
    <col min="2" max="2" width="15" customWidth="1"/>
    <col min="3" max="3" width="43.28515625" customWidth="1"/>
    <col min="4" max="4" width="22.7109375" customWidth="1"/>
    <col min="5" max="5" width="19.7109375" customWidth="1"/>
  </cols>
  <sheetData>
    <row r="1" spans="1:5" ht="14.45" x14ac:dyDescent="0.3">
      <c r="A1" s="1"/>
      <c r="B1" s="1"/>
      <c r="C1" s="1"/>
      <c r="D1" s="1"/>
      <c r="E1" s="1"/>
    </row>
    <row r="2" spans="1:5" ht="14.45" x14ac:dyDescent="0.3">
      <c r="A2" s="1"/>
      <c r="B2" s="1"/>
      <c r="C2" s="1"/>
      <c r="D2" s="1"/>
      <c r="E2" s="1"/>
    </row>
    <row r="3" spans="1:5" ht="14.45" x14ac:dyDescent="0.3">
      <c r="A3" s="1"/>
      <c r="B3" s="1"/>
      <c r="C3" s="1"/>
      <c r="D3" s="1"/>
      <c r="E3" s="1"/>
    </row>
    <row r="4" spans="1:5" ht="14.45" x14ac:dyDescent="0.3">
      <c r="A4" s="1"/>
      <c r="B4" s="1"/>
      <c r="C4" s="1"/>
      <c r="D4" s="1"/>
      <c r="E4" s="1"/>
    </row>
    <row r="5" spans="1:5" ht="15.6" x14ac:dyDescent="0.3">
      <c r="A5" s="130" t="s">
        <v>0</v>
      </c>
      <c r="B5" s="130"/>
      <c r="C5" s="130"/>
      <c r="D5" s="130"/>
      <c r="E5" s="130"/>
    </row>
    <row r="6" spans="1:5" ht="15.6" x14ac:dyDescent="0.3">
      <c r="A6" s="130" t="s">
        <v>1</v>
      </c>
      <c r="B6" s="130"/>
      <c r="C6" s="130"/>
      <c r="D6" s="130"/>
      <c r="E6" s="130"/>
    </row>
    <row r="7" spans="1:5" ht="16.149999999999999" customHeight="1" x14ac:dyDescent="0.3">
      <c r="A7" s="130" t="s">
        <v>2</v>
      </c>
      <c r="B7" s="130"/>
      <c r="C7" s="130"/>
      <c r="D7" s="130"/>
      <c r="E7" s="130"/>
    </row>
    <row r="8" spans="1:5" ht="14.45" x14ac:dyDescent="0.3">
      <c r="A8" s="2"/>
      <c r="B8" s="2"/>
      <c r="C8" s="2"/>
      <c r="D8" s="2"/>
      <c r="E8" s="2"/>
    </row>
    <row r="9" spans="1:5" s="99" customFormat="1" ht="28.15" customHeight="1" x14ac:dyDescent="0.3">
      <c r="A9" s="79" t="s">
        <v>3</v>
      </c>
      <c r="B9" s="124" t="str">
        <f>PQP!B9</f>
        <v>REGISTRO DE PREÇO PARA EVENTUAL CONTRATAÇÃO DE EMPRESA DE ENGENHARIA PARA EXECUÇÃO DE PEQUENOS REPAROS NOS PRÉDIOS PUBLICOS DA PREFEITURA MUNICIPAL DE ITUPIRANGA.</v>
      </c>
      <c r="C9" s="124"/>
      <c r="D9" s="124"/>
      <c r="E9" s="124"/>
    </row>
    <row r="10" spans="1:5" ht="18.600000000000001" customHeight="1" x14ac:dyDescent="0.3">
      <c r="A10" s="2" t="s">
        <v>4</v>
      </c>
      <c r="B10" s="2" t="s">
        <v>5</v>
      </c>
      <c r="C10" s="2"/>
      <c r="D10" s="2"/>
      <c r="E10" s="2"/>
    </row>
    <row r="11" spans="1:5" ht="14.45" customHeight="1" x14ac:dyDescent="0.25">
      <c r="A11" s="125" t="s">
        <v>6</v>
      </c>
      <c r="B11" s="6" t="str">
        <f>PQP!B11</f>
        <v>SINAPI  12/2022</v>
      </c>
      <c r="C11" s="3"/>
      <c r="D11" s="4" t="s">
        <v>7</v>
      </c>
      <c r="E11" s="15" t="s">
        <v>8</v>
      </c>
    </row>
    <row r="12" spans="1:5" x14ac:dyDescent="0.25">
      <c r="A12" s="126"/>
      <c r="B12" s="6" t="str">
        <f>PQP!B12</f>
        <v>SEDOP  09/2022</v>
      </c>
      <c r="C12" s="3"/>
      <c r="D12" s="5">
        <v>0.28820000000000001</v>
      </c>
      <c r="E12" s="15" t="s">
        <v>131</v>
      </c>
    </row>
    <row r="13" spans="1:5" x14ac:dyDescent="0.25">
      <c r="A13" s="127"/>
      <c r="B13" s="6" t="str">
        <f>PQP!B13</f>
        <v>ORSE     11/2022</v>
      </c>
      <c r="C13" s="3"/>
      <c r="D13" s="2"/>
      <c r="E13" s="15" t="str">
        <f>PQP!H12</f>
        <v>Horista: 88,37%</v>
      </c>
    </row>
    <row r="14" spans="1:5" ht="14.45" x14ac:dyDescent="0.3">
      <c r="A14" s="1"/>
      <c r="B14" s="1"/>
      <c r="C14" s="3"/>
      <c r="D14" s="2"/>
      <c r="E14" s="15" t="str">
        <f>PQP!H13</f>
        <v>Mensalista: 48,18%</v>
      </c>
    </row>
    <row r="15" spans="1:5" ht="11.45" customHeight="1" thickBot="1" x14ac:dyDescent="0.35">
      <c r="A15" s="185"/>
      <c r="B15" s="185"/>
      <c r="C15" s="185"/>
      <c r="D15" s="185"/>
      <c r="E15" s="185"/>
    </row>
    <row r="16" spans="1:5" ht="19.149999999999999" customHeight="1" thickBot="1" x14ac:dyDescent="0.35">
      <c r="A16" s="176" t="s">
        <v>8</v>
      </c>
      <c r="B16" s="177"/>
      <c r="C16" s="177"/>
      <c r="D16" s="177"/>
      <c r="E16" s="178"/>
    </row>
    <row r="17" spans="1:5" ht="10.9" customHeight="1" thickBot="1" x14ac:dyDescent="0.35">
      <c r="A17" s="45"/>
      <c r="B17" s="174" t="s">
        <v>299</v>
      </c>
      <c r="C17" s="175"/>
      <c r="D17" s="45"/>
      <c r="E17" s="45"/>
    </row>
    <row r="18" spans="1:5" ht="15.75" thickBot="1" x14ac:dyDescent="0.3">
      <c r="A18" s="46" t="s">
        <v>300</v>
      </c>
      <c r="B18" s="179" t="s">
        <v>301</v>
      </c>
      <c r="C18" s="179"/>
      <c r="D18" s="47" t="s">
        <v>302</v>
      </c>
      <c r="E18" s="48" t="s">
        <v>303</v>
      </c>
    </row>
    <row r="19" spans="1:5" ht="14.45" customHeight="1" x14ac:dyDescent="0.3">
      <c r="A19" s="49"/>
      <c r="B19" s="50" t="s">
        <v>304</v>
      </c>
      <c r="C19" s="51"/>
      <c r="D19" s="52"/>
      <c r="E19" s="49"/>
    </row>
    <row r="20" spans="1:5" ht="14.45" x14ac:dyDescent="0.3">
      <c r="A20" s="53" t="s">
        <v>305</v>
      </c>
      <c r="B20" s="180" t="s">
        <v>306</v>
      </c>
      <c r="C20" s="180"/>
      <c r="D20" s="49"/>
      <c r="E20" s="49"/>
    </row>
    <row r="21" spans="1:5" ht="14.45" x14ac:dyDescent="0.3">
      <c r="A21" s="54" t="s">
        <v>307</v>
      </c>
      <c r="B21" s="180" t="s">
        <v>308</v>
      </c>
      <c r="C21" s="180"/>
      <c r="D21" s="55">
        <v>0</v>
      </c>
      <c r="E21" s="56">
        <v>0</v>
      </c>
    </row>
    <row r="22" spans="1:5" ht="14.45" x14ac:dyDescent="0.3">
      <c r="A22" s="54" t="s">
        <v>309</v>
      </c>
      <c r="B22" s="180" t="s">
        <v>310</v>
      </c>
      <c r="C22" s="180"/>
      <c r="D22" s="55">
        <v>1.5</v>
      </c>
      <c r="E22" s="56">
        <v>1.5</v>
      </c>
    </row>
    <row r="23" spans="1:5" ht="14.45" x14ac:dyDescent="0.3">
      <c r="A23" s="54" t="s">
        <v>311</v>
      </c>
      <c r="B23" s="180" t="s">
        <v>312</v>
      </c>
      <c r="C23" s="180"/>
      <c r="D23" s="55">
        <v>1</v>
      </c>
      <c r="E23" s="56">
        <v>1</v>
      </c>
    </row>
    <row r="24" spans="1:5" ht="14.45" x14ac:dyDescent="0.3">
      <c r="A24" s="54" t="s">
        <v>313</v>
      </c>
      <c r="B24" s="180" t="s">
        <v>314</v>
      </c>
      <c r="C24" s="180"/>
      <c r="D24" s="55">
        <v>0.2</v>
      </c>
      <c r="E24" s="56">
        <v>0.2</v>
      </c>
    </row>
    <row r="25" spans="1:5" ht="14.45" x14ac:dyDescent="0.3">
      <c r="A25" s="54" t="s">
        <v>315</v>
      </c>
      <c r="B25" s="180" t="s">
        <v>316</v>
      </c>
      <c r="C25" s="180"/>
      <c r="D25" s="55">
        <v>0.6</v>
      </c>
      <c r="E25" s="56">
        <v>0.6</v>
      </c>
    </row>
    <row r="26" spans="1:5" x14ac:dyDescent="0.25">
      <c r="A26" s="54" t="s">
        <v>317</v>
      </c>
      <c r="B26" s="180" t="s">
        <v>318</v>
      </c>
      <c r="C26" s="180"/>
      <c r="D26" s="55">
        <v>2.5</v>
      </c>
      <c r="E26" s="56">
        <v>2.5</v>
      </c>
    </row>
    <row r="27" spans="1:5" x14ac:dyDescent="0.25">
      <c r="A27" s="54" t="s">
        <v>319</v>
      </c>
      <c r="B27" s="180" t="s">
        <v>320</v>
      </c>
      <c r="C27" s="180"/>
      <c r="D27" s="55">
        <v>3</v>
      </c>
      <c r="E27" s="56">
        <v>3</v>
      </c>
    </row>
    <row r="28" spans="1:5" x14ac:dyDescent="0.25">
      <c r="A28" s="54" t="s">
        <v>321</v>
      </c>
      <c r="B28" s="180" t="s">
        <v>322</v>
      </c>
      <c r="C28" s="180"/>
      <c r="D28" s="55">
        <v>8</v>
      </c>
      <c r="E28" s="56">
        <v>8</v>
      </c>
    </row>
    <row r="29" spans="1:5" x14ac:dyDescent="0.25">
      <c r="A29" s="54" t="s">
        <v>323</v>
      </c>
      <c r="B29" s="180" t="s">
        <v>324</v>
      </c>
      <c r="C29" s="180"/>
      <c r="D29" s="55">
        <v>0</v>
      </c>
      <c r="E29" s="56">
        <v>0</v>
      </c>
    </row>
    <row r="30" spans="1:5" x14ac:dyDescent="0.25">
      <c r="A30" s="49"/>
      <c r="B30" s="181" t="s">
        <v>325</v>
      </c>
      <c r="C30" s="182"/>
      <c r="D30" s="57">
        <f>SUM(D21:D29)</f>
        <v>16.8</v>
      </c>
      <c r="E30" s="57">
        <f>SUM(E21:E29)</f>
        <v>16.8</v>
      </c>
    </row>
    <row r="31" spans="1:5" ht="12" customHeight="1" x14ac:dyDescent="0.25">
      <c r="A31" s="49"/>
      <c r="B31" s="50" t="s">
        <v>304</v>
      </c>
      <c r="C31" s="51"/>
      <c r="D31" s="52"/>
      <c r="E31" s="49"/>
    </row>
    <row r="32" spans="1:5" x14ac:dyDescent="0.25">
      <c r="A32" s="53" t="s">
        <v>326</v>
      </c>
      <c r="B32" s="180" t="s">
        <v>327</v>
      </c>
      <c r="C32" s="180"/>
      <c r="D32" s="49"/>
      <c r="E32" s="49"/>
    </row>
    <row r="33" spans="1:5" x14ac:dyDescent="0.25">
      <c r="A33" s="54" t="s">
        <v>328</v>
      </c>
      <c r="B33" s="180" t="s">
        <v>329</v>
      </c>
      <c r="C33" s="180"/>
      <c r="D33" s="55">
        <v>18.13</v>
      </c>
      <c r="E33" s="56">
        <v>0</v>
      </c>
    </row>
    <row r="34" spans="1:5" x14ac:dyDescent="0.25">
      <c r="A34" s="54" t="s">
        <v>330</v>
      </c>
      <c r="B34" s="180" t="s">
        <v>331</v>
      </c>
      <c r="C34" s="180"/>
      <c r="D34" s="55">
        <v>4.16</v>
      </c>
      <c r="E34" s="56">
        <v>0</v>
      </c>
    </row>
    <row r="35" spans="1:5" x14ac:dyDescent="0.25">
      <c r="A35" s="54" t="s">
        <v>332</v>
      </c>
      <c r="B35" s="180" t="s">
        <v>333</v>
      </c>
      <c r="C35" s="180"/>
      <c r="D35" s="55">
        <v>0.89</v>
      </c>
      <c r="E35" s="56">
        <v>0.66</v>
      </c>
    </row>
    <row r="36" spans="1:5" x14ac:dyDescent="0.25">
      <c r="A36" s="54" t="s">
        <v>334</v>
      </c>
      <c r="B36" s="180" t="s">
        <v>335</v>
      </c>
      <c r="C36" s="180"/>
      <c r="D36" s="55">
        <v>11.23</v>
      </c>
      <c r="E36" s="56">
        <v>8.33</v>
      </c>
    </row>
    <row r="37" spans="1:5" x14ac:dyDescent="0.25">
      <c r="A37" s="54" t="s">
        <v>336</v>
      </c>
      <c r="B37" s="180" t="s">
        <v>337</v>
      </c>
      <c r="C37" s="180"/>
      <c r="D37" s="55">
        <v>7.0000000000000007E-2</v>
      </c>
      <c r="E37" s="56">
        <v>0.05</v>
      </c>
    </row>
    <row r="38" spans="1:5" x14ac:dyDescent="0.25">
      <c r="A38" s="54" t="s">
        <v>338</v>
      </c>
      <c r="B38" s="180" t="s">
        <v>339</v>
      </c>
      <c r="C38" s="180"/>
      <c r="D38" s="55">
        <v>0.75</v>
      </c>
      <c r="E38" s="56">
        <v>0.56000000000000005</v>
      </c>
    </row>
    <row r="39" spans="1:5" x14ac:dyDescent="0.25">
      <c r="A39" s="54" t="s">
        <v>340</v>
      </c>
      <c r="B39" s="180" t="s">
        <v>341</v>
      </c>
      <c r="C39" s="180"/>
      <c r="D39" s="55">
        <v>2.75</v>
      </c>
      <c r="E39" s="56">
        <v>0</v>
      </c>
    </row>
    <row r="40" spans="1:5" x14ac:dyDescent="0.25">
      <c r="A40" s="54" t="s">
        <v>342</v>
      </c>
      <c r="B40" s="180" t="s">
        <v>343</v>
      </c>
      <c r="C40" s="180"/>
      <c r="D40" s="55">
        <v>0.11</v>
      </c>
      <c r="E40" s="56">
        <v>0.08</v>
      </c>
    </row>
    <row r="41" spans="1:5" x14ac:dyDescent="0.25">
      <c r="A41" s="54" t="s">
        <v>344</v>
      </c>
      <c r="B41" s="180" t="s">
        <v>345</v>
      </c>
      <c r="C41" s="180"/>
      <c r="D41" s="55">
        <v>13.17</v>
      </c>
      <c r="E41" s="56">
        <v>9.77</v>
      </c>
    </row>
    <row r="42" spans="1:5" x14ac:dyDescent="0.25">
      <c r="A42" s="54" t="s">
        <v>346</v>
      </c>
      <c r="B42" s="180" t="s">
        <v>347</v>
      </c>
      <c r="C42" s="180"/>
      <c r="D42" s="55">
        <v>0.04</v>
      </c>
      <c r="E42" s="56">
        <v>0.03</v>
      </c>
    </row>
    <row r="43" spans="1:5" x14ac:dyDescent="0.25">
      <c r="A43" s="49"/>
      <c r="B43" s="181" t="s">
        <v>325</v>
      </c>
      <c r="C43" s="182"/>
      <c r="D43" s="57">
        <f>SUM(D33:D42)</f>
        <v>51.3</v>
      </c>
      <c r="E43" s="57">
        <f>SUM(E33:E42)</f>
        <v>19.480000000000004</v>
      </c>
    </row>
    <row r="44" spans="1:5" ht="11.45" customHeight="1" x14ac:dyDescent="0.25">
      <c r="A44" s="49"/>
      <c r="B44" s="50" t="s">
        <v>304</v>
      </c>
      <c r="C44" s="51"/>
      <c r="D44" s="52"/>
      <c r="E44" s="49"/>
    </row>
    <row r="45" spans="1:5" x14ac:dyDescent="0.25">
      <c r="A45" s="53" t="s">
        <v>348</v>
      </c>
      <c r="B45" s="184" t="s">
        <v>349</v>
      </c>
      <c r="C45" s="184"/>
      <c r="D45" s="49"/>
      <c r="E45" s="49"/>
    </row>
    <row r="46" spans="1:5" x14ac:dyDescent="0.25">
      <c r="A46" s="54" t="s">
        <v>350</v>
      </c>
      <c r="B46" s="184" t="s">
        <v>351</v>
      </c>
      <c r="C46" s="184"/>
      <c r="D46" s="55">
        <v>5.82</v>
      </c>
      <c r="E46" s="56">
        <v>4.32</v>
      </c>
    </row>
    <row r="47" spans="1:5" x14ac:dyDescent="0.25">
      <c r="A47" s="54" t="s">
        <v>352</v>
      </c>
      <c r="B47" s="184" t="s">
        <v>353</v>
      </c>
      <c r="C47" s="184"/>
      <c r="D47" s="55">
        <v>0.14000000000000001</v>
      </c>
      <c r="E47" s="56">
        <v>0.1</v>
      </c>
    </row>
    <row r="48" spans="1:5" x14ac:dyDescent="0.25">
      <c r="A48" s="54" t="s">
        <v>354</v>
      </c>
      <c r="B48" s="184" t="s">
        <v>355</v>
      </c>
      <c r="C48" s="184"/>
      <c r="D48" s="55">
        <v>1.82</v>
      </c>
      <c r="E48" s="56">
        <v>1.35</v>
      </c>
    </row>
    <row r="49" spans="1:5" x14ac:dyDescent="0.25">
      <c r="A49" s="54" t="s">
        <v>356</v>
      </c>
      <c r="B49" s="184" t="s">
        <v>357</v>
      </c>
      <c r="C49" s="184"/>
      <c r="D49" s="55">
        <v>2.89</v>
      </c>
      <c r="E49" s="56">
        <v>2.14</v>
      </c>
    </row>
    <row r="50" spans="1:5" x14ac:dyDescent="0.25">
      <c r="A50" s="54" t="s">
        <v>358</v>
      </c>
      <c r="B50" s="184" t="s">
        <v>359</v>
      </c>
      <c r="C50" s="184"/>
      <c r="D50" s="55">
        <v>0.49</v>
      </c>
      <c r="E50" s="56">
        <v>0.36</v>
      </c>
    </row>
    <row r="51" spans="1:5" x14ac:dyDescent="0.25">
      <c r="A51" s="49"/>
      <c r="B51" s="170" t="s">
        <v>325</v>
      </c>
      <c r="C51" s="170"/>
      <c r="D51" s="58">
        <f>SUM(D46:D50)</f>
        <v>11.16</v>
      </c>
      <c r="E51" s="57">
        <f>SUM(E46:E50)</f>
        <v>8.27</v>
      </c>
    </row>
    <row r="52" spans="1:5" ht="11.45" customHeight="1" x14ac:dyDescent="0.25">
      <c r="A52" s="49"/>
      <c r="B52" s="50" t="s">
        <v>304</v>
      </c>
      <c r="C52" s="51"/>
      <c r="D52" s="52"/>
      <c r="E52" s="49"/>
    </row>
    <row r="53" spans="1:5" x14ac:dyDescent="0.25">
      <c r="A53" s="53" t="s">
        <v>360</v>
      </c>
      <c r="B53" s="183" t="s">
        <v>361</v>
      </c>
      <c r="C53" s="183"/>
      <c r="D53" s="49"/>
      <c r="E53" s="49"/>
    </row>
    <row r="54" spans="1:5" x14ac:dyDescent="0.25">
      <c r="A54" s="54" t="s">
        <v>362</v>
      </c>
      <c r="B54" s="183" t="s">
        <v>363</v>
      </c>
      <c r="C54" s="183"/>
      <c r="D54" s="55">
        <v>8.6199999999999992</v>
      </c>
      <c r="E54" s="56">
        <v>3.27</v>
      </c>
    </row>
    <row r="55" spans="1:5" x14ac:dyDescent="0.25">
      <c r="A55" s="54" t="s">
        <v>364</v>
      </c>
      <c r="B55" s="183" t="s">
        <v>365</v>
      </c>
      <c r="C55" s="183"/>
      <c r="D55" s="55">
        <v>0.49</v>
      </c>
      <c r="E55" s="56">
        <v>0.36</v>
      </c>
    </row>
    <row r="56" spans="1:5" x14ac:dyDescent="0.25">
      <c r="A56" s="49"/>
      <c r="B56" s="170" t="s">
        <v>325</v>
      </c>
      <c r="C56" s="170"/>
      <c r="D56" s="58">
        <f>SUM(D54:D55)</f>
        <v>9.11</v>
      </c>
      <c r="E56" s="57">
        <f>SUM(E54:E55)</f>
        <v>3.63</v>
      </c>
    </row>
    <row r="57" spans="1:5" ht="14.45" customHeight="1" x14ac:dyDescent="0.25">
      <c r="A57" s="49"/>
      <c r="B57" s="50" t="s">
        <v>304</v>
      </c>
      <c r="C57" s="52"/>
      <c r="D57" s="59"/>
      <c r="E57" s="59"/>
    </row>
    <row r="58" spans="1:5" ht="25.15" customHeight="1" x14ac:dyDescent="0.25">
      <c r="A58" s="49"/>
      <c r="B58" s="171" t="s">
        <v>788</v>
      </c>
      <c r="C58" s="172"/>
      <c r="D58" s="172"/>
      <c r="E58" s="49"/>
    </row>
    <row r="59" spans="1:5" ht="17.45" customHeight="1" x14ac:dyDescent="0.25">
      <c r="A59" s="49"/>
      <c r="B59" s="173" t="s">
        <v>366</v>
      </c>
      <c r="C59" s="173"/>
      <c r="D59" s="173"/>
      <c r="E59" s="173"/>
    </row>
    <row r="60" spans="1:5" ht="14.45" customHeight="1" x14ac:dyDescent="0.25">
      <c r="A60" s="45"/>
      <c r="B60" s="174" t="s">
        <v>299</v>
      </c>
      <c r="C60" s="175"/>
      <c r="D60" s="45"/>
      <c r="E60" s="45"/>
    </row>
    <row r="61" spans="1:5" ht="14.45" customHeight="1" x14ac:dyDescent="0.25">
      <c r="A61" s="123" t="s">
        <v>94</v>
      </c>
      <c r="B61" s="123"/>
      <c r="C61" s="123"/>
      <c r="D61" s="123"/>
      <c r="E61" s="123"/>
    </row>
    <row r="62" spans="1:5" ht="14.45" customHeight="1" x14ac:dyDescent="0.25">
      <c r="A62" s="123"/>
      <c r="B62" s="123"/>
      <c r="C62" s="123"/>
      <c r="D62" s="123"/>
      <c r="E62" s="123"/>
    </row>
    <row r="63" spans="1:5" ht="14.45" customHeight="1" x14ac:dyDescent="0.25">
      <c r="A63" s="123"/>
      <c r="B63" s="123"/>
      <c r="C63" s="123"/>
      <c r="D63" s="123"/>
      <c r="E63" s="123"/>
    </row>
    <row r="66" ht="18" customHeight="1" x14ac:dyDescent="0.25"/>
    <row r="72" ht="18" customHeight="1" x14ac:dyDescent="0.25"/>
    <row r="76" ht="21" customHeight="1" x14ac:dyDescent="0.25"/>
    <row r="77" ht="18.600000000000001" customHeight="1" x14ac:dyDescent="0.25"/>
    <row r="78" ht="19.149999999999999" customHeight="1" x14ac:dyDescent="0.25"/>
  </sheetData>
  <mergeCells count="47">
    <mergeCell ref="A15:E15"/>
    <mergeCell ref="B21:C21"/>
    <mergeCell ref="B25:C25"/>
    <mergeCell ref="B26:C26"/>
    <mergeCell ref="B27:C27"/>
    <mergeCell ref="B22:C22"/>
    <mergeCell ref="B23:C23"/>
    <mergeCell ref="B24:C24"/>
    <mergeCell ref="B32:C32"/>
    <mergeCell ref="B33:C33"/>
    <mergeCell ref="B34:C34"/>
    <mergeCell ref="B28:C28"/>
    <mergeCell ref="B29:C29"/>
    <mergeCell ref="B38:C38"/>
    <mergeCell ref="B41:C41"/>
    <mergeCell ref="B42:C42"/>
    <mergeCell ref="B39:C39"/>
    <mergeCell ref="B40:C40"/>
    <mergeCell ref="B35:C35"/>
    <mergeCell ref="B36:C36"/>
    <mergeCell ref="B37:C37"/>
    <mergeCell ref="B43:C43"/>
    <mergeCell ref="B55:C55"/>
    <mergeCell ref="B53:C53"/>
    <mergeCell ref="B54:C54"/>
    <mergeCell ref="B48:C48"/>
    <mergeCell ref="B49:C49"/>
    <mergeCell ref="B50:C50"/>
    <mergeCell ref="B45:C45"/>
    <mergeCell ref="B46:C46"/>
    <mergeCell ref="B47:C47"/>
    <mergeCell ref="B9:E9"/>
    <mergeCell ref="A11:A13"/>
    <mergeCell ref="A61:E63"/>
    <mergeCell ref="A5:E5"/>
    <mergeCell ref="A6:E6"/>
    <mergeCell ref="A7:E7"/>
    <mergeCell ref="B51:C51"/>
    <mergeCell ref="B56:C56"/>
    <mergeCell ref="B58:D58"/>
    <mergeCell ref="B59:E59"/>
    <mergeCell ref="B60:C60"/>
    <mergeCell ref="A16:E16"/>
    <mergeCell ref="B17:C17"/>
    <mergeCell ref="B18:C18"/>
    <mergeCell ref="B20:C20"/>
    <mergeCell ref="B30:C30"/>
  </mergeCells>
  <pageMargins left="0.25" right="0.25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PQP</vt:lpstr>
      <vt:lpstr>BDI</vt:lpstr>
      <vt:lpstr>RESUMO</vt:lpstr>
      <vt:lpstr>CPU</vt:lpstr>
      <vt:lpstr>CFF</vt:lpstr>
      <vt:lpstr>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Heins loebens</dc:creator>
  <cp:lastModifiedBy>pc</cp:lastModifiedBy>
  <cp:lastPrinted>2023-01-24T13:47:27Z</cp:lastPrinted>
  <dcterms:created xsi:type="dcterms:W3CDTF">2022-07-07T14:51:37Z</dcterms:created>
  <dcterms:modified xsi:type="dcterms:W3CDTF">2023-02-27T18:18:31Z</dcterms:modified>
</cp:coreProperties>
</file>